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FA8E8D2D-3125-4732-A42F-F0E1EA05C623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J16" i="2" l="1"/>
  <c r="J38" i="2"/>
  <c r="L38" i="2" l="1"/>
  <c r="L8" i="2"/>
  <c r="H16" i="2"/>
  <c r="R15" i="2" l="1"/>
  <c r="R16" i="2" s="1"/>
  <c r="O38" i="2" l="1"/>
  <c r="O16" i="2"/>
  <c r="R37" i="2" l="1"/>
  <c r="Q38" i="2"/>
  <c r="L18" i="2"/>
  <c r="H32" i="2"/>
  <c r="H28" i="2" l="1"/>
  <c r="H10" i="2" l="1"/>
  <c r="H38" i="2" s="1"/>
  <c r="H8" i="2"/>
  <c r="I32" i="2" l="1"/>
  <c r="R33" i="2" l="1"/>
  <c r="J34" i="2"/>
  <c r="H18" i="2" l="1"/>
  <c r="P38" i="2" l="1"/>
  <c r="P24" i="2"/>
  <c r="N38" i="2"/>
  <c r="I10" i="2"/>
  <c r="R30" i="2" l="1"/>
  <c r="M36" i="2"/>
  <c r="H20" i="2"/>
  <c r="R9" i="2" l="1"/>
  <c r="K36" i="2"/>
  <c r="O12" i="2" l="1"/>
  <c r="M18" i="2"/>
  <c r="Q12" i="2" l="1"/>
  <c r="L36" i="2"/>
  <c r="L20" i="2" l="1"/>
  <c r="R35" i="2" l="1"/>
  <c r="R36" i="2" s="1"/>
  <c r="R34" i="2"/>
  <c r="R31" i="2"/>
  <c r="R32" i="2" s="1"/>
  <c r="R27" i="2"/>
  <c r="R28" i="2" s="1"/>
  <c r="R25" i="2"/>
  <c r="R26" i="2" s="1"/>
  <c r="R21" i="2"/>
  <c r="R22" i="2" s="1"/>
  <c r="R19" i="2"/>
  <c r="R20" i="2" s="1"/>
  <c r="R17" i="2"/>
  <c r="R18" i="2" s="1"/>
  <c r="R13" i="2"/>
  <c r="R14" i="2" s="1"/>
  <c r="R11" i="2"/>
  <c r="R12" i="2" s="1"/>
  <c r="R10" i="2"/>
  <c r="R7" i="2"/>
  <c r="R8" i="2" s="1"/>
  <c r="R38" i="2" l="1"/>
  <c r="L34" i="2"/>
  <c r="L32" i="2"/>
  <c r="L28" i="2"/>
  <c r="L26" i="2"/>
  <c r="L22" i="2"/>
  <c r="L14" i="2"/>
  <c r="L10" i="2"/>
  <c r="P12" i="2" l="1"/>
  <c r="I28" i="2" l="1"/>
  <c r="P8" i="2" l="1"/>
  <c r="I38" i="2" l="1"/>
  <c r="I20" i="2" l="1"/>
  <c r="G10" i="2"/>
  <c r="P26" i="2" l="1"/>
  <c r="G38" i="2" l="1"/>
  <c r="G14" i="2"/>
  <c r="Q18" i="2" l="1"/>
  <c r="Q8" i="2"/>
  <c r="P22" i="2"/>
  <c r="P20" i="2"/>
  <c r="P18" i="2"/>
  <c r="O18" i="2"/>
  <c r="J20" i="2"/>
  <c r="J18" i="2"/>
  <c r="N22" i="2"/>
  <c r="N20" i="2"/>
  <c r="N18" i="2"/>
  <c r="N12" i="2"/>
  <c r="M20" i="2"/>
  <c r="M12" i="2"/>
  <c r="K20" i="2"/>
  <c r="K18" i="2"/>
  <c r="J26" i="2"/>
  <c r="J8" i="2"/>
  <c r="H26" i="2"/>
  <c r="I18" i="2"/>
  <c r="H23" i="2"/>
  <c r="H12" i="2"/>
  <c r="R23" i="2" l="1"/>
  <c r="R24" i="2" s="1"/>
  <c r="Q28" i="2"/>
  <c r="P34" i="2"/>
  <c r="O34" i="2"/>
  <c r="O26" i="2"/>
  <c r="N34" i="2"/>
  <c r="N26" i="2"/>
  <c r="M26" i="2"/>
  <c r="M38" i="2" s="1"/>
  <c r="K34" i="2"/>
  <c r="K26" i="2"/>
  <c r="K38" i="2" s="1"/>
  <c r="K10" i="2"/>
  <c r="J28" i="2" l="1"/>
  <c r="G20" i="2" l="1"/>
  <c r="O8" i="2"/>
  <c r="K22" i="2"/>
  <c r="I26" i="2" l="1"/>
  <c r="J12" i="2"/>
  <c r="M10" i="2"/>
  <c r="J10" i="2"/>
  <c r="N10" i="2"/>
  <c r="P10" i="2"/>
  <c r="O10" i="2"/>
  <c r="Q10" i="2"/>
  <c r="N8" i="2"/>
  <c r="K28" i="2" l="1"/>
  <c r="M28" i="2"/>
  <c r="N28" i="2"/>
  <c r="O28" i="2"/>
  <c r="P28" i="2"/>
  <c r="J32" i="2"/>
  <c r="K32" i="2"/>
  <c r="M32" i="2"/>
  <c r="N32" i="2"/>
  <c r="O32" i="2"/>
  <c r="P32" i="2"/>
  <c r="Q32" i="2"/>
  <c r="H36" i="2"/>
  <c r="I36" i="2"/>
  <c r="J36" i="2"/>
  <c r="N36" i="2"/>
  <c r="O36" i="2"/>
  <c r="P36" i="2"/>
  <c r="Q36" i="2"/>
  <c r="Q26" i="2"/>
  <c r="O22" i="2"/>
  <c r="Q22" i="2"/>
  <c r="M22" i="2"/>
  <c r="I22" i="2"/>
  <c r="H22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<sst xmlns="http://schemas.openxmlformats.org/spreadsheetml/2006/main" count="93" uniqueCount="68">
  <si>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</si>
  <si>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</si>
  <si>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</si>
  <si>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</si>
  <si>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</si>
  <si>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</si>
  <si>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</si>
  <si>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</si>
  <si>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</si>
  <si>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</si>
  <si>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</si>
  <si>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</si>
  <si>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</si>
  <si>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</si>
  <si>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</si>
  <si>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</si>
  <si>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</si>
  <si>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</si>
  <si>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</si>
  <si>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</si>
  <si>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</si>
  <si>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</si>
  <si>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</si>
  <si>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</si>
  <si>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</si>
  <si>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</si>
  <si>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</si>
  <si>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</si>
  <si>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</si>
  <si>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</si>
  <si>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</si>
  <si>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</si>
  <si>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</si>
  <si>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</si>
  <si>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</si>
  <si>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</si>
  <si>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</si>
  <si>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</si>
  <si>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</si>
  <si>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</si>
  <si>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</si>
  <si>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</si>
  <si>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</si>
  <si>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</si>
  <si>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</si>
  <si>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</si>
  <si>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</si>
  <si>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</si>
  <si>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</si>
  <si>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</si>
  <si>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</si>
  <si>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</si>
  <si>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</si>
  <si>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</si>
  <si>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</si>
  <si>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</si>
  <si>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</si>
  <si>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</si>
  <si>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</si>
  <si>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</si>
  <si>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</si>
  <si>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10602010</t>
  </si>
  <si>
    <t>Налог на имущество организаций</t>
  </si>
  <si>
    <t>госпошлина</t>
  </si>
  <si>
    <t>10803010</t>
  </si>
  <si>
    <t>18210102210010000110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</si>
  <si>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</si>
  <si>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01-01-2025
01-06-2025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</si>
</sst>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39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showGridLines="0" showZeros="0" tabSelected="1" topLeftCell="C1" zoomScale="81" zoomScaleNormal="81" workbookViewId="0">
      <pane xSplit="4" ySplit="6" topLeftCell="H26" activePane="bottomRight" state="frozen"/>
      <selection activeCell="C1" sqref="C1"/>
      <selection pane="topRight" activeCell="G1" sqref="G1"/>
      <selection pane="bottomLeft" activeCell="C7" sqref="C7"/>
      <selection pane="bottomRight" activeCell="Q38" sqref="Q38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6384" width="8.88671875" style="1"/>
  </cols>
  <sheetData>
    <row r="1" spans="1:18" ht="14.55" customHeigh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6.95" customHeigh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55" customHeight="1" x14ac:dyDescent="0.3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2.75" customHeight="1" thickBot="1" x14ac:dyDescent="0.35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52.8" customHeight="1" thickBot="1" x14ac:dyDescent="0.35">
      <c r="A5" s="30" t="s">
        <v>3</v>
      </c>
      <c r="B5" s="32" t="s">
        <v>3</v>
      </c>
      <c r="C5" s="28" t="s">
        <v>4</v>
      </c>
      <c r="D5" s="28" t="s">
        <v>3</v>
      </c>
      <c r="E5" s="28" t="s">
        <v>3</v>
      </c>
      <c r="F5" s="28" t="s">
        <v>5</v>
      </c>
      <c r="G5" s="7" t="s">
        <v>6</v>
      </c>
      <c r="H5" s="18" t="s">
        <v>7</v>
      </c>
      <c r="I5" s="18" t="s">
        <v>8</v>
      </c>
      <c r="J5" s="18" t="s">
        <v>9</v>
      </c>
      <c r="K5" s="18" t="s">
        <v>15</v>
      </c>
      <c r="L5" s="18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16</v>
      </c>
      <c r="R5" s="7" t="s">
        <v>17</v>
      </c>
    </row>
    <row r="6" spans="1:18" ht="27" thickBot="1" x14ac:dyDescent="0.35">
      <c r="A6" s="31"/>
      <c r="B6" s="33"/>
      <c r="C6" s="29"/>
      <c r="D6" s="29"/>
      <c r="E6" s="29"/>
      <c r="F6" s="29"/>
      <c r="G6" s="8" t="s">
        <v>67</v>
      </c>
      <c r="H6" s="8" t="s">
        <v>67</v>
      </c>
      <c r="I6" s="8" t="s">
        <v>67</v>
      </c>
      <c r="J6" s="8" t="s">
        <v>67</v>
      </c>
      <c r="K6" s="8" t="s">
        <v>67</v>
      </c>
      <c r="L6" s="8" t="s">
        <v>67</v>
      </c>
      <c r="M6" s="8" t="s">
        <v>67</v>
      </c>
      <c r="N6" s="8" t="s">
        <v>67</v>
      </c>
      <c r="O6" s="8" t="s">
        <v>67</v>
      </c>
      <c r="P6" s="8" t="s">
        <v>67</v>
      </c>
      <c r="Q6" s="8" t="s">
        <v>67</v>
      </c>
      <c r="R6" s="8" t="s">
        <v>67</v>
      </c>
    </row>
    <row r="7" spans="1:18" ht="39.6" x14ac:dyDescent="0.3">
      <c r="A7" s="3"/>
      <c r="B7" s="5"/>
      <c r="C7" s="9" t="s">
        <v>18</v>
      </c>
      <c r="D7" s="9"/>
      <c r="E7" s="9"/>
      <c r="F7" s="10" t="s">
        <v>19</v>
      </c>
      <c r="G7" s="11">
        <v>0</v>
      </c>
      <c r="H7" s="11">
        <v>16678</v>
      </c>
      <c r="I7" s="11">
        <v>0</v>
      </c>
      <c r="J7" s="11"/>
      <c r="K7" s="11">
        <v>0</v>
      </c>
      <c r="L7" s="11"/>
      <c r="M7" s="11">
        <v>0</v>
      </c>
      <c r="N7" s="11"/>
      <c r="O7" s="11"/>
      <c r="P7" s="11"/>
      <c r="Q7" s="11"/>
      <c r="R7" s="11">
        <f>H7+I7+J7+K7+M7+N7+O7+P7+L7+Q7</f>
        <v>16678</v>
      </c>
    </row>
    <row r="8" spans="1:18" outlineLevel="1" x14ac:dyDescent="0.3">
      <c r="A8" s="3"/>
      <c r="B8" s="5"/>
      <c r="C8" s="9" t="s">
        <v>20</v>
      </c>
      <c r="D8" s="9"/>
      <c r="E8" s="9"/>
      <c r="F8" s="10" t="s">
        <v>21</v>
      </c>
      <c r="G8" s="11">
        <v>0</v>
      </c>
      <c r="H8" s="11">
        <f>H7</f>
        <v>16678</v>
      </c>
      <c r="I8" s="11">
        <v>0</v>
      </c>
      <c r="J8" s="11">
        <f>J7</f>
        <v>0</v>
      </c>
      <c r="K8" s="11">
        <v>0</v>
      </c>
      <c r="L8" s="11">
        <f>L7</f>
        <v>0</v>
      </c>
      <c r="M8" s="11">
        <v>0</v>
      </c>
      <c r="N8" s="11">
        <f>N7</f>
        <v>0</v>
      </c>
      <c r="O8" s="11">
        <f>O7</f>
        <v>0</v>
      </c>
      <c r="P8" s="11">
        <f>P7</f>
        <v>0</v>
      </c>
      <c r="Q8" s="11">
        <f>Q7</f>
        <v>0</v>
      </c>
      <c r="R8" s="11">
        <f>R7</f>
        <v>16678</v>
      </c>
    </row>
    <row r="9" spans="1:18" ht="92.4" x14ac:dyDescent="0.3">
      <c r="A9" s="3"/>
      <c r="B9" s="5"/>
      <c r="C9" s="9" t="s">
        <v>22</v>
      </c>
      <c r="D9" s="9"/>
      <c r="E9" s="9"/>
      <c r="F9" s="10" t="s">
        <v>23</v>
      </c>
      <c r="G9" s="11">
        <v>780</v>
      </c>
      <c r="H9" s="11">
        <v>25432</v>
      </c>
      <c r="I9" s="11">
        <v>1225.01</v>
      </c>
      <c r="J9" s="11">
        <v>267434</v>
      </c>
      <c r="K9" s="11"/>
      <c r="L9" s="11">
        <v>215930.71</v>
      </c>
      <c r="M9" s="11"/>
      <c r="N9" s="11"/>
      <c r="O9" s="11">
        <v>1636821.12</v>
      </c>
      <c r="P9" s="11"/>
      <c r="Q9" s="11"/>
      <c r="R9" s="11">
        <f>H9+I9+J9+K9+M9+N9+O9+P9+L9+Q9+G9</f>
        <v>2147622.8400000003</v>
      </c>
    </row>
    <row r="10" spans="1:18" outlineLevel="1" x14ac:dyDescent="0.3">
      <c r="A10" s="3"/>
      <c r="B10" s="5"/>
      <c r="C10" s="9" t="s">
        <v>24</v>
      </c>
      <c r="D10" s="9"/>
      <c r="E10" s="9"/>
      <c r="F10" s="10" t="s">
        <v>25</v>
      </c>
      <c r="G10" s="11">
        <f t="shared" ref="G10" si="0">G9</f>
        <v>780</v>
      </c>
      <c r="H10" s="11">
        <f>H9</f>
        <v>25432</v>
      </c>
      <c r="I10" s="11">
        <f>I9</f>
        <v>1225.01</v>
      </c>
      <c r="J10" s="11">
        <f t="shared" ref="J10:Q10" si="1">J9</f>
        <v>267434</v>
      </c>
      <c r="K10" s="11">
        <f>K9</f>
        <v>0</v>
      </c>
      <c r="L10" s="11">
        <f>L9</f>
        <v>215930.71</v>
      </c>
      <c r="M10" s="11">
        <f t="shared" si="1"/>
        <v>0</v>
      </c>
      <c r="N10" s="11">
        <f t="shared" si="1"/>
        <v>0</v>
      </c>
      <c r="O10" s="11">
        <f t="shared" si="1"/>
        <v>1636821.12</v>
      </c>
      <c r="P10" s="11">
        <f t="shared" si="1"/>
        <v>0</v>
      </c>
      <c r="Q10" s="11">
        <f t="shared" si="1"/>
        <v>0</v>
      </c>
      <c r="R10" s="11">
        <f>R9</f>
        <v>2147622.8400000003</v>
      </c>
    </row>
    <row r="11" spans="1:18" ht="145.19999999999999" x14ac:dyDescent="0.3">
      <c r="A11" s="3"/>
      <c r="B11" s="5"/>
      <c r="C11" s="9" t="s">
        <v>26</v>
      </c>
      <c r="D11" s="9"/>
      <c r="E11" s="9"/>
      <c r="F11" s="10" t="s">
        <v>27</v>
      </c>
      <c r="G11" s="11">
        <v>0</v>
      </c>
      <c r="H11" s="11"/>
      <c r="I11" s="11"/>
      <c r="J11" s="11">
        <v>20654</v>
      </c>
      <c r="K11" s="11">
        <v>0</v>
      </c>
      <c r="L11" s="11"/>
      <c r="M11" s="11"/>
      <c r="N11" s="11"/>
      <c r="O11" s="11"/>
      <c r="P11" s="11"/>
      <c r="Q11" s="11"/>
      <c r="R11" s="11">
        <f>H11+I11+J11+K11+M11+N11+O11+P11+L11+Q11</f>
        <v>20654</v>
      </c>
    </row>
    <row r="12" spans="1:18" outlineLevel="1" x14ac:dyDescent="0.3">
      <c r="A12" s="3"/>
      <c r="B12" s="5"/>
      <c r="C12" s="9" t="s">
        <v>24</v>
      </c>
      <c r="D12" s="9"/>
      <c r="E12" s="9"/>
      <c r="F12" s="10" t="s">
        <v>25</v>
      </c>
      <c r="G12" s="11">
        <v>0</v>
      </c>
      <c r="H12" s="11">
        <f>H11</f>
        <v>0</v>
      </c>
      <c r="I12" s="11"/>
      <c r="J12" s="11">
        <f>J11</f>
        <v>20654</v>
      </c>
      <c r="K12" s="11"/>
      <c r="L12" s="11"/>
      <c r="M12" s="11">
        <f t="shared" ref="M12:R12" si="2">M11</f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20654</v>
      </c>
    </row>
    <row r="13" spans="1:18" ht="52.8" x14ac:dyDescent="0.3">
      <c r="A13" s="3"/>
      <c r="B13" s="5"/>
      <c r="C13" s="9" t="s">
        <v>28</v>
      </c>
      <c r="D13" s="9"/>
      <c r="E13" s="9"/>
      <c r="F13" s="10" t="s">
        <v>29</v>
      </c>
      <c r="G13" s="11"/>
      <c r="H13" s="11">
        <v>100165.77</v>
      </c>
      <c r="I13" s="11">
        <v>29298.81</v>
      </c>
      <c r="J13" s="11">
        <v>74182.16</v>
      </c>
      <c r="K13" s="11">
        <v>439246.36</v>
      </c>
      <c r="L13" s="11">
        <v>88078.74</v>
      </c>
      <c r="M13" s="11">
        <v>76755.350000000006</v>
      </c>
      <c r="N13" s="11">
        <v>49200.75</v>
      </c>
      <c r="O13" s="11">
        <v>169899.74</v>
      </c>
      <c r="P13" s="11">
        <v>258414.75</v>
      </c>
      <c r="Q13" s="11">
        <v>42728.01</v>
      </c>
      <c r="R13" s="11">
        <f>H13+I13+J13+K13+M13+N13+O13+P13+L13+Q13</f>
        <v>1327970.44</v>
      </c>
    </row>
    <row r="14" spans="1:18" outlineLevel="1" x14ac:dyDescent="0.3">
      <c r="A14" s="3"/>
      <c r="B14" s="5"/>
      <c r="C14" s="9" t="s">
        <v>24</v>
      </c>
      <c r="D14" s="9"/>
      <c r="E14" s="9"/>
      <c r="F14" s="10" t="s">
        <v>25</v>
      </c>
      <c r="G14" s="11">
        <f>G13</f>
        <v>0</v>
      </c>
      <c r="H14" s="11">
        <f>H13</f>
        <v>100165.77</v>
      </c>
      <c r="I14" s="11">
        <f t="shared" ref="I14:Q14" si="3">I13</f>
        <v>29298.81</v>
      </c>
      <c r="J14" s="11">
        <f t="shared" si="3"/>
        <v>74182.16</v>
      </c>
      <c r="K14" s="11">
        <f t="shared" si="3"/>
        <v>439246.36</v>
      </c>
      <c r="L14" s="11">
        <f>L13</f>
        <v>88078.74</v>
      </c>
      <c r="M14" s="11">
        <f t="shared" si="3"/>
        <v>76755.350000000006</v>
      </c>
      <c r="N14" s="11">
        <f t="shared" si="3"/>
        <v>49200.75</v>
      </c>
      <c r="O14" s="11">
        <f t="shared" si="3"/>
        <v>169899.74</v>
      </c>
      <c r="P14" s="11">
        <f t="shared" si="3"/>
        <v>258414.75</v>
      </c>
      <c r="Q14" s="11">
        <f t="shared" si="3"/>
        <v>42728.01</v>
      </c>
      <c r="R14" s="11">
        <f>R13</f>
        <v>1327970.44</v>
      </c>
    </row>
    <row r="15" spans="1:18" ht="79.2" outlineLevel="1" x14ac:dyDescent="0.3">
      <c r="A15" s="3"/>
      <c r="B15" s="5"/>
      <c r="C15" s="9" t="s">
        <v>65</v>
      </c>
      <c r="D15" s="9"/>
      <c r="E15" s="9"/>
      <c r="F15" s="10" t="s">
        <v>66</v>
      </c>
      <c r="G15" s="11"/>
      <c r="H15" s="11">
        <v>11399</v>
      </c>
      <c r="I15" s="11"/>
      <c r="J15" s="11">
        <v>4381.29</v>
      </c>
      <c r="K15" s="11"/>
      <c r="L15" s="11"/>
      <c r="M15" s="11"/>
      <c r="N15" s="11"/>
      <c r="O15" s="11"/>
      <c r="P15" s="11"/>
      <c r="Q15" s="11"/>
      <c r="R15" s="11">
        <f>H15+I15+J15+K15+M15+N15+O15+P15+L15+Q15</f>
        <v>15780.29</v>
      </c>
    </row>
    <row r="16" spans="1:18" outlineLevel="1" x14ac:dyDescent="0.3">
      <c r="A16" s="3"/>
      <c r="B16" s="5"/>
      <c r="C16" s="9" t="s">
        <v>24</v>
      </c>
      <c r="D16" s="9"/>
      <c r="E16" s="9"/>
      <c r="F16" s="10" t="s">
        <v>25</v>
      </c>
      <c r="G16" s="11"/>
      <c r="H16" s="11">
        <f>H15</f>
        <v>11399</v>
      </c>
      <c r="I16" s="11"/>
      <c r="J16" s="11">
        <f>J15</f>
        <v>4381.29</v>
      </c>
      <c r="K16" s="11"/>
      <c r="L16" s="11"/>
      <c r="M16" s="11"/>
      <c r="N16" s="11"/>
      <c r="O16" s="11">
        <f>O15</f>
        <v>0</v>
      </c>
      <c r="P16" s="11"/>
      <c r="Q16" s="11"/>
      <c r="R16" s="11">
        <f>R15</f>
        <v>15780.29</v>
      </c>
    </row>
    <row r="17" spans="1:18" ht="52.8" x14ac:dyDescent="0.3">
      <c r="A17" s="3"/>
      <c r="B17" s="5"/>
      <c r="C17" s="9" t="s">
        <v>30</v>
      </c>
      <c r="D17" s="9"/>
      <c r="E17" s="9"/>
      <c r="F17" s="10" t="s">
        <v>31</v>
      </c>
      <c r="G17" s="11"/>
      <c r="H17" s="11"/>
      <c r="I17" s="11"/>
      <c r="J17" s="11">
        <v>385222</v>
      </c>
      <c r="K17" s="11">
        <v>6198.06</v>
      </c>
      <c r="L17" s="11">
        <v>52647.26</v>
      </c>
      <c r="M17" s="11"/>
      <c r="N17" s="11"/>
      <c r="O17" s="11">
        <v>1069555.06</v>
      </c>
      <c r="P17" s="11">
        <v>23820.45</v>
      </c>
      <c r="Q17" s="11">
        <v>943641</v>
      </c>
      <c r="R17" s="11">
        <f>H17+I17+J17+K17+M17+N17+O17+P17+L17+Q17</f>
        <v>2481083.83</v>
      </c>
    </row>
    <row r="18" spans="1:18" ht="39.6" outlineLevel="1" x14ac:dyDescent="0.3">
      <c r="A18" s="3"/>
      <c r="B18" s="5"/>
      <c r="C18" s="9" t="s">
        <v>32</v>
      </c>
      <c r="D18" s="9"/>
      <c r="E18" s="9"/>
      <c r="F18" s="10" t="s">
        <v>33</v>
      </c>
      <c r="G18" s="11"/>
      <c r="H18" s="11">
        <f>H17</f>
        <v>0</v>
      </c>
      <c r="I18" s="11">
        <f t="shared" ref="I18:R18" si="4">I17</f>
        <v>0</v>
      </c>
      <c r="J18" s="11">
        <f t="shared" si="4"/>
        <v>385222</v>
      </c>
      <c r="K18" s="11">
        <f t="shared" si="4"/>
        <v>6198.06</v>
      </c>
      <c r="L18" s="11">
        <f>L17</f>
        <v>52647.26</v>
      </c>
      <c r="M18" s="11">
        <f t="shared" si="4"/>
        <v>0</v>
      </c>
      <c r="N18" s="11">
        <f t="shared" si="4"/>
        <v>0</v>
      </c>
      <c r="O18" s="11">
        <f t="shared" si="4"/>
        <v>1069555.06</v>
      </c>
      <c r="P18" s="11">
        <f t="shared" si="4"/>
        <v>23820.45</v>
      </c>
      <c r="Q18" s="11">
        <f t="shared" si="4"/>
        <v>943641</v>
      </c>
      <c r="R18" s="11">
        <f t="shared" si="4"/>
        <v>2481083.83</v>
      </c>
    </row>
    <row r="19" spans="1:18" ht="66" x14ac:dyDescent="0.3">
      <c r="A19" s="3"/>
      <c r="B19" s="5"/>
      <c r="C19" s="9" t="s">
        <v>34</v>
      </c>
      <c r="D19" s="9"/>
      <c r="E19" s="9"/>
      <c r="F19" s="10" t="s">
        <v>35</v>
      </c>
      <c r="G19" s="11"/>
      <c r="H19" s="11"/>
      <c r="I19" s="11"/>
      <c r="J19" s="11">
        <v>954719</v>
      </c>
      <c r="K19" s="11">
        <v>1673.76</v>
      </c>
      <c r="L19" s="11"/>
      <c r="M19" s="11"/>
      <c r="N19" s="11"/>
      <c r="O19" s="11"/>
      <c r="P19" s="11"/>
      <c r="Q19" s="11"/>
      <c r="R19" s="11">
        <f>H19+I19+J19+K19+M19+N19+O19+P19+L19+Q19</f>
        <v>956392.76</v>
      </c>
    </row>
    <row r="20" spans="1:18" ht="39.6" outlineLevel="1" x14ac:dyDescent="0.3">
      <c r="A20" s="3"/>
      <c r="B20" s="5"/>
      <c r="C20" s="9" t="s">
        <v>32</v>
      </c>
      <c r="D20" s="9"/>
      <c r="E20" s="9"/>
      <c r="F20" s="10" t="s">
        <v>33</v>
      </c>
      <c r="G20" s="11">
        <f>G19</f>
        <v>0</v>
      </c>
      <c r="H20" s="11">
        <f>H19</f>
        <v>0</v>
      </c>
      <c r="I20" s="11">
        <f t="shared" ref="I20:N20" si="5">I19</f>
        <v>0</v>
      </c>
      <c r="J20" s="11">
        <f t="shared" si="5"/>
        <v>954719</v>
      </c>
      <c r="K20" s="11">
        <f t="shared" si="5"/>
        <v>1673.76</v>
      </c>
      <c r="L20" s="11">
        <f t="shared" si="5"/>
        <v>0</v>
      </c>
      <c r="M20" s="11">
        <f t="shared" si="5"/>
        <v>0</v>
      </c>
      <c r="N20" s="11">
        <f t="shared" si="5"/>
        <v>0</v>
      </c>
      <c r="O20" s="11">
        <v>0</v>
      </c>
      <c r="P20" s="11">
        <f>P19</f>
        <v>0</v>
      </c>
      <c r="Q20" s="11">
        <v>0</v>
      </c>
      <c r="R20" s="11">
        <f>R19</f>
        <v>956392.76</v>
      </c>
    </row>
    <row r="21" spans="1:18" ht="26.4" x14ac:dyDescent="0.3">
      <c r="A21" s="3"/>
      <c r="B21" s="5"/>
      <c r="C21" s="9" t="s">
        <v>36</v>
      </c>
      <c r="D21" s="9"/>
      <c r="E21" s="9"/>
      <c r="F21" s="10" t="s">
        <v>37</v>
      </c>
      <c r="G21" s="11">
        <v>0</v>
      </c>
      <c r="H21" s="11">
        <v>1471.18</v>
      </c>
      <c r="I21" s="11">
        <v>22535.63</v>
      </c>
      <c r="J21" s="11"/>
      <c r="K21" s="11"/>
      <c r="L21" s="11">
        <v>3878</v>
      </c>
      <c r="M21" s="11"/>
      <c r="N21" s="11"/>
      <c r="O21" s="11"/>
      <c r="P21" s="11">
        <v>3052</v>
      </c>
      <c r="Q21" s="11">
        <v>29076.82</v>
      </c>
      <c r="R21" s="11">
        <f>H21+I21+J21+K21+M21+N21+O21+P21+L21+Q21</f>
        <v>60013.630000000005</v>
      </c>
    </row>
    <row r="22" spans="1:18" ht="26.4" outlineLevel="1" x14ac:dyDescent="0.3">
      <c r="A22" s="3"/>
      <c r="B22" s="5"/>
      <c r="C22" s="9" t="s">
        <v>38</v>
      </c>
      <c r="D22" s="9"/>
      <c r="E22" s="9"/>
      <c r="F22" s="10" t="s">
        <v>39</v>
      </c>
      <c r="G22" s="11">
        <v>0</v>
      </c>
      <c r="H22" s="11">
        <f t="shared" ref="H22:Q22" si="6">H21</f>
        <v>1471.18</v>
      </c>
      <c r="I22" s="11">
        <f t="shared" si="6"/>
        <v>22535.63</v>
      </c>
      <c r="J22" s="11"/>
      <c r="K22" s="11">
        <f t="shared" si="6"/>
        <v>0</v>
      </c>
      <c r="L22" s="11">
        <f>L21</f>
        <v>3878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3052</v>
      </c>
      <c r="Q22" s="11">
        <f t="shared" si="6"/>
        <v>29076.82</v>
      </c>
      <c r="R22" s="11">
        <f>R21</f>
        <v>60013.630000000005</v>
      </c>
    </row>
    <row r="23" spans="1:18" x14ac:dyDescent="0.3">
      <c r="A23" s="3"/>
      <c r="B23" s="5"/>
      <c r="C23" s="9" t="s">
        <v>40</v>
      </c>
      <c r="D23" s="9"/>
      <c r="E23" s="9"/>
      <c r="F23" s="10" t="s">
        <v>41</v>
      </c>
      <c r="G23" s="11">
        <v>0</v>
      </c>
      <c r="H23" s="11">
        <f>H24</f>
        <v>0</v>
      </c>
      <c r="I23" s="11">
        <v>0</v>
      </c>
      <c r="J23" s="11">
        <v>0</v>
      </c>
      <c r="K23" s="11"/>
      <c r="L23" s="11"/>
      <c r="M23" s="11"/>
      <c r="N23" s="11">
        <v>0</v>
      </c>
      <c r="O23" s="11">
        <v>0</v>
      </c>
      <c r="P23" s="11"/>
      <c r="Q23" s="11">
        <v>0</v>
      </c>
      <c r="R23" s="11">
        <f>H23+I23+J23+K23+M23+N23+O23+P23+L23+Q23</f>
        <v>0</v>
      </c>
    </row>
    <row r="24" spans="1:18" outlineLevel="1" x14ac:dyDescent="0.3">
      <c r="A24" s="3"/>
      <c r="B24" s="5"/>
      <c r="C24" s="9" t="s">
        <v>42</v>
      </c>
      <c r="D24" s="9"/>
      <c r="E24" s="9"/>
      <c r="F24" s="10" t="s">
        <v>43</v>
      </c>
      <c r="G24" s="11">
        <v>0</v>
      </c>
      <c r="H24" s="11"/>
      <c r="I24" s="11">
        <v>0</v>
      </c>
      <c r="J24" s="11">
        <v>0</v>
      </c>
      <c r="K24" s="11"/>
      <c r="L24" s="11"/>
      <c r="M24" s="11"/>
      <c r="N24" s="11">
        <v>0</v>
      </c>
      <c r="O24" s="11">
        <v>0</v>
      </c>
      <c r="P24" s="11">
        <f>P23</f>
        <v>0</v>
      </c>
      <c r="Q24" s="11">
        <v>0</v>
      </c>
      <c r="R24" s="11">
        <f>R23</f>
        <v>0</v>
      </c>
    </row>
    <row r="25" spans="1:18" ht="52.8" x14ac:dyDescent="0.3">
      <c r="A25" s="3"/>
      <c r="B25" s="5"/>
      <c r="C25" s="9" t="s">
        <v>44</v>
      </c>
      <c r="D25" s="9"/>
      <c r="E25" s="9"/>
      <c r="F25" s="10" t="s">
        <v>45</v>
      </c>
      <c r="G25" s="11">
        <v>0</v>
      </c>
      <c r="H25" s="11"/>
      <c r="I25" s="11"/>
      <c r="J25" s="11">
        <v>41786.36</v>
      </c>
      <c r="K25" s="11"/>
      <c r="L25" s="11">
        <v>1636</v>
      </c>
      <c r="M25" s="11"/>
      <c r="N25" s="11"/>
      <c r="O25" s="11">
        <v>26126.59</v>
      </c>
      <c r="P25" s="11"/>
      <c r="Q25" s="11">
        <v>92446</v>
      </c>
      <c r="R25" s="11">
        <f>H25+I25+J25+K25+M25+N25+O25+P25+L25+Q25</f>
        <v>161994.95000000001</v>
      </c>
    </row>
    <row r="26" spans="1:18" outlineLevel="1" x14ac:dyDescent="0.3">
      <c r="A26" s="3"/>
      <c r="B26" s="5"/>
      <c r="C26" s="9"/>
      <c r="D26" s="9"/>
      <c r="E26" s="9"/>
      <c r="F26" s="10" t="s">
        <v>46</v>
      </c>
      <c r="G26" s="11">
        <v>0</v>
      </c>
      <c r="H26" s="11">
        <f t="shared" ref="H26:O26" si="7">H25</f>
        <v>0</v>
      </c>
      <c r="I26" s="11">
        <f t="shared" si="7"/>
        <v>0</v>
      </c>
      <c r="J26" s="11">
        <f t="shared" si="7"/>
        <v>41786.36</v>
      </c>
      <c r="K26" s="11">
        <f t="shared" si="7"/>
        <v>0</v>
      </c>
      <c r="L26" s="11">
        <f>L25</f>
        <v>1636</v>
      </c>
      <c r="M26" s="11">
        <f t="shared" si="7"/>
        <v>0</v>
      </c>
      <c r="N26" s="11">
        <f t="shared" si="7"/>
        <v>0</v>
      </c>
      <c r="O26" s="11">
        <f t="shared" si="7"/>
        <v>26126.59</v>
      </c>
      <c r="P26" s="11">
        <f>P25</f>
        <v>0</v>
      </c>
      <c r="Q26" s="11">
        <f>Q25</f>
        <v>92446</v>
      </c>
      <c r="R26" s="11">
        <f>R25</f>
        <v>161994.95000000001</v>
      </c>
    </row>
    <row r="27" spans="1:18" ht="52.8" x14ac:dyDescent="0.3">
      <c r="A27" s="3"/>
      <c r="B27" s="5"/>
      <c r="C27" s="9" t="s">
        <v>47</v>
      </c>
      <c r="D27" s="9"/>
      <c r="E27" s="9"/>
      <c r="F27" s="10" t="s">
        <v>48</v>
      </c>
      <c r="G27" s="11">
        <v>0</v>
      </c>
      <c r="H27" s="11">
        <v>61851.32</v>
      </c>
      <c r="I27" s="11">
        <v>64440.17</v>
      </c>
      <c r="J27" s="11">
        <v>134473.74</v>
      </c>
      <c r="K27" s="11">
        <v>198086.7</v>
      </c>
      <c r="L27" s="11">
        <v>192926.45</v>
      </c>
      <c r="M27" s="11">
        <v>39365.050000000003</v>
      </c>
      <c r="N27" s="11">
        <v>38188.019999999997</v>
      </c>
      <c r="O27" s="11">
        <v>174867.12</v>
      </c>
      <c r="P27" s="11">
        <v>99007.27</v>
      </c>
      <c r="Q27" s="11">
        <v>235315.94</v>
      </c>
      <c r="R27" s="11">
        <f>H27+I27+J27+K27+M27+N27+O27+P27+L27+Q27</f>
        <v>1238521.78</v>
      </c>
    </row>
    <row r="28" spans="1:18" outlineLevel="1" x14ac:dyDescent="0.3">
      <c r="A28" s="3"/>
      <c r="B28" s="5"/>
      <c r="C28" s="9" t="s">
        <v>49</v>
      </c>
      <c r="D28" s="9"/>
      <c r="E28" s="9"/>
      <c r="F28" s="10" t="s">
        <v>50</v>
      </c>
      <c r="G28" s="11">
        <v>0</v>
      </c>
      <c r="H28" s="11">
        <f>H27</f>
        <v>61851.32</v>
      </c>
      <c r="I28" s="11">
        <f>I27</f>
        <v>64440.17</v>
      </c>
      <c r="J28" s="11">
        <f>J27</f>
        <v>134473.74</v>
      </c>
      <c r="K28" s="11">
        <f t="shared" ref="K28:P28" si="8">K27</f>
        <v>198086.7</v>
      </c>
      <c r="L28" s="11">
        <f>L27</f>
        <v>192926.45</v>
      </c>
      <c r="M28" s="11">
        <f t="shared" si="8"/>
        <v>39365.050000000003</v>
      </c>
      <c r="N28" s="11">
        <f t="shared" si="8"/>
        <v>38188.019999999997</v>
      </c>
      <c r="O28" s="11">
        <f t="shared" si="8"/>
        <v>174867.12</v>
      </c>
      <c r="P28" s="11">
        <f t="shared" si="8"/>
        <v>99007.27</v>
      </c>
      <c r="Q28" s="11">
        <f>Q27</f>
        <v>235315.94</v>
      </c>
      <c r="R28" s="11">
        <f>R27</f>
        <v>1238521.78</v>
      </c>
    </row>
    <row r="29" spans="1:18" outlineLevel="1" x14ac:dyDescent="0.3">
      <c r="A29" s="3"/>
      <c r="B29" s="5"/>
      <c r="C29" s="9"/>
      <c r="D29" s="9"/>
      <c r="E29" s="9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outlineLevel="1" x14ac:dyDescent="0.3">
      <c r="A30" s="3"/>
      <c r="B30" s="5"/>
      <c r="C30" s="9" t="s">
        <v>61</v>
      </c>
      <c r="D30" s="9"/>
      <c r="E30" s="9"/>
      <c r="F30" s="10" t="s">
        <v>62</v>
      </c>
      <c r="G30" s="11"/>
      <c r="H30" s="11"/>
      <c r="I30" s="11">
        <v>13650</v>
      </c>
      <c r="J30" s="11">
        <v>16478</v>
      </c>
      <c r="K30" s="11"/>
      <c r="L30" s="11"/>
      <c r="M30" s="11"/>
      <c r="N30" s="11"/>
      <c r="O30" s="11">
        <v>293664</v>
      </c>
      <c r="P30" s="11">
        <v>21327</v>
      </c>
      <c r="Q30" s="11">
        <v>21878</v>
      </c>
      <c r="R30" s="11">
        <f>H30+I30+J30+K30+M30+N30+O30+P30+L30+Q30</f>
        <v>366997</v>
      </c>
    </row>
    <row r="31" spans="1:18" x14ac:dyDescent="0.3">
      <c r="A31" s="3"/>
      <c r="B31" s="5"/>
      <c r="C31" s="9" t="s">
        <v>51</v>
      </c>
      <c r="D31" s="9"/>
      <c r="E31" s="9"/>
      <c r="F31" s="10" t="s">
        <v>60</v>
      </c>
      <c r="G31" s="11">
        <v>0</v>
      </c>
      <c r="H31" s="11">
        <v>240927.65</v>
      </c>
      <c r="I31" s="11">
        <v>139260.60999999999</v>
      </c>
      <c r="J31" s="11">
        <v>738780.83</v>
      </c>
      <c r="K31" s="11">
        <v>263873.78000000003</v>
      </c>
      <c r="L31" s="11">
        <v>2077966.67</v>
      </c>
      <c r="M31" s="11">
        <v>46715.68</v>
      </c>
      <c r="N31" s="11">
        <v>192149.63</v>
      </c>
      <c r="O31" s="11">
        <v>1328364.21</v>
      </c>
      <c r="P31" s="11">
        <v>84717.62</v>
      </c>
      <c r="Q31" s="11">
        <v>238257.55</v>
      </c>
      <c r="R31" s="11">
        <f>H31+I31+J31+K31+M31+N31+O31+P31+L31+Q31</f>
        <v>5351014.2299999995</v>
      </c>
    </row>
    <row r="32" spans="1:18" outlineLevel="1" x14ac:dyDescent="0.3">
      <c r="A32" s="3"/>
      <c r="B32" s="5"/>
      <c r="C32" s="9" t="s">
        <v>52</v>
      </c>
      <c r="D32" s="9"/>
      <c r="E32" s="9"/>
      <c r="F32" s="10" t="s">
        <v>53</v>
      </c>
      <c r="G32" s="11">
        <v>0</v>
      </c>
      <c r="H32" s="11">
        <f>H31</f>
        <v>240927.65</v>
      </c>
      <c r="I32" s="11">
        <f>I31</f>
        <v>139260.60999999999</v>
      </c>
      <c r="J32" s="11">
        <f t="shared" ref="J32:Q32" si="9">J31</f>
        <v>738780.83</v>
      </c>
      <c r="K32" s="11">
        <f t="shared" si="9"/>
        <v>263873.78000000003</v>
      </c>
      <c r="L32" s="11">
        <f>L31</f>
        <v>2077966.67</v>
      </c>
      <c r="M32" s="11">
        <f t="shared" si="9"/>
        <v>46715.68</v>
      </c>
      <c r="N32" s="11">
        <f t="shared" si="9"/>
        <v>192149.63</v>
      </c>
      <c r="O32" s="11">
        <f t="shared" si="9"/>
        <v>1328364.21</v>
      </c>
      <c r="P32" s="11">
        <f t="shared" si="9"/>
        <v>84717.62</v>
      </c>
      <c r="Q32" s="11">
        <f t="shared" si="9"/>
        <v>238257.55</v>
      </c>
      <c r="R32" s="11">
        <f>R31</f>
        <v>5351014.2299999995</v>
      </c>
    </row>
    <row r="33" spans="1:18" ht="52.8" x14ac:dyDescent="0.3">
      <c r="A33" s="3"/>
      <c r="B33" s="5"/>
      <c r="C33" s="9" t="s">
        <v>54</v>
      </c>
      <c r="D33" s="9"/>
      <c r="E33" s="9"/>
      <c r="F33" s="10" t="s">
        <v>55</v>
      </c>
      <c r="G33" s="11">
        <v>0</v>
      </c>
      <c r="H33" s="11">
        <v>0</v>
      </c>
      <c r="I33" s="11">
        <v>0</v>
      </c>
      <c r="J33" s="11">
        <v>1553256</v>
      </c>
      <c r="K33" s="11"/>
      <c r="L33" s="11">
        <v>931303</v>
      </c>
      <c r="M33" s="11">
        <v>0</v>
      </c>
      <c r="N33" s="11"/>
      <c r="O33" s="11">
        <v>563638.23</v>
      </c>
      <c r="P33" s="11"/>
      <c r="Q33" s="11">
        <v>0</v>
      </c>
      <c r="R33" s="11">
        <f>H33+I33+J33+K33+M33+N33+O33+P33+L33+Q33</f>
        <v>3048197.23</v>
      </c>
    </row>
    <row r="34" spans="1:18" outlineLevel="1" x14ac:dyDescent="0.3">
      <c r="A34" s="3"/>
      <c r="B34" s="5"/>
      <c r="C34" s="9" t="s">
        <v>56</v>
      </c>
      <c r="D34" s="9"/>
      <c r="E34" s="9"/>
      <c r="F34" s="10" t="s">
        <v>57</v>
      </c>
      <c r="G34" s="11">
        <v>0</v>
      </c>
      <c r="H34" s="11">
        <v>0</v>
      </c>
      <c r="I34" s="11">
        <v>0</v>
      </c>
      <c r="J34" s="11">
        <f>J33</f>
        <v>1553256</v>
      </c>
      <c r="K34" s="11">
        <f>K33</f>
        <v>0</v>
      </c>
      <c r="L34" s="11">
        <f>L33</f>
        <v>931303</v>
      </c>
      <c r="M34" s="11">
        <v>0</v>
      </c>
      <c r="N34" s="11">
        <f>N33</f>
        <v>0</v>
      </c>
      <c r="O34" s="11">
        <f>O33</f>
        <v>563638.23</v>
      </c>
      <c r="P34" s="11">
        <f>P33</f>
        <v>0</v>
      </c>
      <c r="Q34" s="11">
        <v>0</v>
      </c>
      <c r="R34" s="11">
        <f>R33</f>
        <v>3048197.23</v>
      </c>
    </row>
    <row r="35" spans="1:18" ht="52.8" x14ac:dyDescent="0.3">
      <c r="A35" s="3"/>
      <c r="B35" s="5"/>
      <c r="C35" s="9" t="s">
        <v>58</v>
      </c>
      <c r="D35" s="9"/>
      <c r="E35" s="9"/>
      <c r="F35" s="10" t="s">
        <v>59</v>
      </c>
      <c r="G35" s="11">
        <v>0</v>
      </c>
      <c r="H35" s="11">
        <v>83052.399999999994</v>
      </c>
      <c r="I35" s="11">
        <v>166728.32000000001</v>
      </c>
      <c r="J35" s="11">
        <v>104205.98</v>
      </c>
      <c r="K35" s="11">
        <v>216301.39</v>
      </c>
      <c r="L35" s="11">
        <v>138464.94</v>
      </c>
      <c r="M35" s="11">
        <v>180666.42</v>
      </c>
      <c r="N35" s="11">
        <v>59207.9</v>
      </c>
      <c r="O35" s="11">
        <v>111708.8</v>
      </c>
      <c r="P35" s="11">
        <v>274577.74</v>
      </c>
      <c r="Q35" s="11">
        <v>192027.01</v>
      </c>
      <c r="R35" s="11">
        <f>H35+I35+J35+K35+M35+N35+O35+P35+L35+Q35</f>
        <v>1526940.9000000001</v>
      </c>
    </row>
    <row r="36" spans="1:18" ht="27.6" customHeight="1" outlineLevel="1" x14ac:dyDescent="0.3">
      <c r="A36" s="3"/>
      <c r="B36" s="5"/>
      <c r="C36" s="9" t="s">
        <v>56</v>
      </c>
      <c r="D36" s="9"/>
      <c r="E36" s="9"/>
      <c r="F36" s="10" t="s">
        <v>57</v>
      </c>
      <c r="G36" s="11">
        <v>0</v>
      </c>
      <c r="H36" s="11">
        <f>H35</f>
        <v>83052.399999999994</v>
      </c>
      <c r="I36" s="11">
        <f t="shared" ref="I36:Q36" si="10">I35</f>
        <v>166728.32000000001</v>
      </c>
      <c r="J36" s="11">
        <f t="shared" si="10"/>
        <v>104205.98</v>
      </c>
      <c r="K36" s="11">
        <f>K35</f>
        <v>216301.39</v>
      </c>
      <c r="L36" s="11">
        <f>L35</f>
        <v>138464.94</v>
      </c>
      <c r="M36" s="11">
        <f>M35</f>
        <v>180666.42</v>
      </c>
      <c r="N36" s="11">
        <f t="shared" si="10"/>
        <v>59207.9</v>
      </c>
      <c r="O36" s="11">
        <f t="shared" si="10"/>
        <v>111708.8</v>
      </c>
      <c r="P36" s="11">
        <f t="shared" si="10"/>
        <v>274577.74</v>
      </c>
      <c r="Q36" s="11">
        <f t="shared" si="10"/>
        <v>192027.01</v>
      </c>
      <c r="R36" s="11">
        <f>R35</f>
        <v>1526940.9000000001</v>
      </c>
    </row>
    <row r="37" spans="1:18" ht="15" outlineLevel="1" thickBot="1" x14ac:dyDescent="0.35">
      <c r="A37" s="3"/>
      <c r="B37" s="16"/>
      <c r="C37" s="9" t="s">
        <v>64</v>
      </c>
      <c r="D37" s="9"/>
      <c r="E37" s="9"/>
      <c r="F37" s="10" t="s">
        <v>63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f>H37+I37+J37+K37+M37+N37+O37+P37+L37+Q37</f>
        <v>0</v>
      </c>
    </row>
    <row r="38" spans="1:18" ht="13.5" customHeight="1" x14ac:dyDescent="0.3">
      <c r="A38" s="4"/>
      <c r="B38" s="4"/>
      <c r="C38" s="12"/>
      <c r="D38" s="12"/>
      <c r="E38" s="12"/>
      <c r="F38" s="13" t="s">
        <v>17</v>
      </c>
      <c r="G38" s="14">
        <f>G13+G21+G27+G31+G35+G11+G17+G23+G25+G37+G9</f>
        <v>780</v>
      </c>
      <c r="H38" s="14">
        <f>H13+H21+H27+H31+H35+H11+H17+H23+H25+H37+H10+H19+H7+H15</f>
        <v>540977.31999999995</v>
      </c>
      <c r="I38" s="14">
        <f>I13+I21+I27+I31+I35+I10+I25+I17+I19+I30</f>
        <v>437138.55</v>
      </c>
      <c r="J38" s="14">
        <f>J13+J21+J27+J31+J35+J18+J11+J9+J7+J25+J19+J30+J33+J16</f>
        <v>4295573.3600000003</v>
      </c>
      <c r="K38" s="14">
        <f>K13+K21+K27+K31+K35+K33+K19+K11+K9+K26+K17+K23</f>
        <v>1125380.05</v>
      </c>
      <c r="L38" s="14">
        <f>L13+L21+L27+L31+L35+L33+L19+L11+L9+L26+L17+L7</f>
        <v>3702831.7699999996</v>
      </c>
      <c r="M38" s="14">
        <f>M13+M21+M27+M31+M35+M9+M11+M23+M26+M19+M17</f>
        <v>343502.5</v>
      </c>
      <c r="N38" s="14">
        <f>N13+N21+N27+N31+N35+N9+N7+N25+N33+N19+N17+N11</f>
        <v>338746.30000000005</v>
      </c>
      <c r="O38" s="14">
        <f>O13+O21+O27+O31+O35+O33+O17+O9+O7+O25+O30+O11+O15</f>
        <v>5374644.8699999992</v>
      </c>
      <c r="P38" s="14">
        <f>P13+P21+P27+P31+P35+P33+P17+P9+P7+P25+P30+P19+P23</f>
        <v>764916.83</v>
      </c>
      <c r="Q38" s="14">
        <f>Q13+Q21+Q27+Q31+Q35+Q33+Q17+Q9+Q7+Q25+Q30+Q11+Q37</f>
        <v>1795370.33</v>
      </c>
      <c r="R38" s="15">
        <f>R8+R10+R12+R14+R18+R20+R22+R24+R26+R28+R32+R34+R36+R30+R37+R15</f>
        <v>18719861.879999999</v>
      </c>
    </row>
    <row r="39" spans="1:18" ht="12.75" customHeight="1" x14ac:dyDescent="0.3">
      <c r="A39" s="2"/>
      <c r="B39" s="2"/>
      <c r="C39" s="2"/>
      <c r="D39" s="2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9"/>
    </row>
    <row r="40" spans="1:18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3">
      <c r="R41" s="17"/>
    </row>
    <row r="44" spans="1:18" x14ac:dyDescent="0.3">
      <c r="R44" s="17"/>
    </row>
  </sheetData>
  <mergeCells count="11">
    <mergeCell ref="A40:R40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2024-11-14T04:22:02Z</cp:lastPrinted>
  <dcterms:created xsi:type="dcterms:W3CDTF">2021-01-29T07:32:03Z</dcterms:created>
  <dcterms:modified xsi:type="dcterms:W3CDTF">2025-06-17T03:03:24Z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