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Недоимка 2021\"/>
    </mc:Choice>
  </mc:AlternateContent>
  <xr:revisionPtr revIDLastSave="0" documentId="13_ncr:1_{BC982729-7312-44CD-8CBE-BABEAE5FE6AC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R16" i="2" l="1"/>
  <c r="G17" i="2"/>
  <c r="R17" i="2" s="1"/>
  <c r="Q33" i="2"/>
  <c r="Q17" i="2"/>
  <c r="P33" i="2"/>
  <c r="O33" i="2" l="1"/>
  <c r="O30" i="2"/>
  <c r="O24" i="2"/>
  <c r="O8" i="2"/>
  <c r="N33" i="2"/>
  <c r="N24" i="2"/>
  <c r="N17" i="2"/>
  <c r="M33" i="2"/>
  <c r="M24" i="2"/>
  <c r="L33" i="2"/>
  <c r="L22" i="2"/>
  <c r="K33" i="2"/>
  <c r="K24" i="2"/>
  <c r="K17" i="2"/>
  <c r="J33" i="2"/>
  <c r="J24" i="2"/>
  <c r="J8" i="2"/>
  <c r="H33" i="2"/>
  <c r="H30" i="2"/>
  <c r="Q12" i="2" l="1"/>
  <c r="O18" i="2"/>
  <c r="N30" i="2"/>
  <c r="M30" i="2"/>
  <c r="M20" i="2"/>
  <c r="L12" i="2"/>
  <c r="K30" i="2"/>
  <c r="K22" i="2"/>
  <c r="P30" i="2"/>
  <c r="P18" i="2"/>
  <c r="P12" i="2"/>
  <c r="P8" i="2"/>
  <c r="I33" i="2"/>
  <c r="I18" i="2"/>
  <c r="I12" i="2"/>
  <c r="H22" i="2"/>
  <c r="G33" i="2" l="1"/>
  <c r="R7" i="2"/>
  <c r="N8" i="2"/>
  <c r="K20" i="2"/>
  <c r="P16" i="2" l="1"/>
  <c r="J16" i="2"/>
  <c r="I9" i="2"/>
  <c r="R18" i="2" l="1"/>
  <c r="H28" i="2" l="1"/>
  <c r="I24" i="2"/>
  <c r="J12" i="2"/>
  <c r="L10" i="2"/>
  <c r="J10" i="2"/>
  <c r="M10" i="2"/>
  <c r="O10" i="2"/>
  <c r="N10" i="2"/>
  <c r="K10" i="2"/>
  <c r="Q10" i="2"/>
  <c r="P10" i="2"/>
  <c r="M8" i="2"/>
  <c r="H26" i="2" l="1"/>
  <c r="I26" i="2"/>
  <c r="J26" i="2"/>
  <c r="K26" i="2"/>
  <c r="L26" i="2"/>
  <c r="M26" i="2"/>
  <c r="N26" i="2"/>
  <c r="O26" i="2"/>
  <c r="P26" i="2"/>
  <c r="Q26" i="2"/>
  <c r="R27" i="2"/>
  <c r="I28" i="2"/>
  <c r="J28" i="2"/>
  <c r="K28" i="2"/>
  <c r="L28" i="2"/>
  <c r="M28" i="2"/>
  <c r="N28" i="2"/>
  <c r="O28" i="2"/>
  <c r="P28" i="2"/>
  <c r="Q28" i="2"/>
  <c r="R29" i="2"/>
  <c r="R30" i="2"/>
  <c r="R31" i="2"/>
  <c r="H32" i="2"/>
  <c r="I32" i="2"/>
  <c r="J32" i="2"/>
  <c r="K32" i="2"/>
  <c r="L32" i="2"/>
  <c r="M32" i="2"/>
  <c r="N32" i="2"/>
  <c r="O32" i="2"/>
  <c r="P32" i="2"/>
  <c r="Q32" i="2"/>
  <c r="Q24" i="2"/>
  <c r="R24" i="2" s="1"/>
  <c r="R25" i="2"/>
  <c r="R23" i="2"/>
  <c r="R22" i="2"/>
  <c r="R21" i="2"/>
  <c r="N20" i="2"/>
  <c r="Q20" i="2"/>
  <c r="P20" i="2"/>
  <c r="L20" i="2"/>
  <c r="J20" i="2"/>
  <c r="I20" i="2"/>
  <c r="H20" i="2"/>
  <c r="R19" i="2"/>
  <c r="R15" i="2"/>
  <c r="R13" i="2"/>
  <c r="Q14" i="2"/>
  <c r="P14" i="2"/>
  <c r="O14" i="2"/>
  <c r="N14" i="2"/>
  <c r="M14" i="2"/>
  <c r="L14" i="2"/>
  <c r="K14" i="2"/>
  <c r="J14" i="2"/>
  <c r="I14" i="2"/>
  <c r="H14" i="2"/>
  <c r="R12" i="2"/>
  <c r="R11" i="2"/>
  <c r="R10" i="2"/>
  <c r="R9" i="2"/>
  <c r="R8" i="2"/>
  <c r="R28" i="2" l="1"/>
  <c r="R32" i="2"/>
  <c r="R26" i="2"/>
  <c r="R14" i="2"/>
  <c r="R20" i="2"/>
  <c r="R33" i="2" l="1"/>
</calcChain>
</file>

<file path=xl/sharedStrings.xml><?xml version="1.0" encoding="utf-8"?>
<sst xmlns="http://schemas.openxmlformats.org/spreadsheetml/2006/main" count="85" uniqueCount="62">
  <si>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</si>
  <si>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</si>
  <si>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</si>
  <si>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</si>
  <si>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</si>
  <si>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</si>
  <si>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</si>
  <si>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</si>
  <si>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</si>
  <si>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</si>
  <si>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</si>
  <si>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</si>
  <si>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</si>
  <si>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</si>
  <si>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</si>
  <si>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</si>
  <si>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</si>
  <si>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</si>
  <si>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</si>
  <si>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</si>
  <si>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</si>
  <si>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</si>
  <si>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</si>
  <si>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</si>
  <si>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</si>
  <si>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</si>
  <si>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</si>
  <si>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</si>
  <si>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</si>
  <si>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</si>
  <si>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</si>
  <si>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</si>
  <si>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</si>
  <si>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</si>
  <si>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</si>
  <si>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</si>
  <si>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</si>
  <si>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</si>
  <si>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</si>
  <si>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</si>
  <si>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</si>
  <si>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</si>
  <si>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</si>
  <si>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</si>
  <si>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</si>
  <si>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</si>
  <si>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</si>
  <si>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</si>
  <si>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</si>
  <si>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</si>
  <si>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</si>
  <si>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</si>
  <si>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 xml:space="preserve">  Транспортный налог с физических лиц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</si>
  <si>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</si>
  <si>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</si>
  <si>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</si>
  <si>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</si>
  <si>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</si>
  <si>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</si>
  <si>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</si>
  <si>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</si>
  <si>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01-01-2021
01-05-2021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</si>
</sst>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" xfId="19" applyNumberFormat="1" applyBorder="1" applyProtection="1">
      <alignment shrinkToFit="1"/>
    </xf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showGridLines="0" showZeros="0" tabSelected="1" topLeftCell="C1" zoomScale="73" zoomScaleNormal="73" workbookViewId="0">
      <pane xSplit="3" ySplit="6" topLeftCell="F10" activePane="bottomRight" state="frozen"/>
      <selection activeCell="C1" sqref="C1"/>
      <selection pane="topRight" activeCell="F1" sqref="F1"/>
      <selection pane="bottomLeft" activeCell="C7" sqref="C7"/>
      <selection pane="bottomRight" activeCell="R17" sqref="R17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1" width="17.77734375" style="1" customWidth="1"/>
    <col min="12" max="12" width="15.33203125" style="1" customWidth="1"/>
    <col min="13" max="13" width="15.77734375" style="1" customWidth="1"/>
    <col min="14" max="14" width="17.33203125" style="1" customWidth="1"/>
    <col min="15" max="15" width="17.21875" style="1" customWidth="1"/>
    <col min="16" max="16" width="17.664062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"/>
    </row>
    <row r="2" spans="1:19" ht="16.95" customHeigh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"/>
    </row>
    <row r="3" spans="1:19" ht="14.55" customHeight="1" x14ac:dyDescent="0.3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</row>
    <row r="4" spans="1:19" ht="12.75" customHeight="1" thickBot="1" x14ac:dyDescent="0.35">
      <c r="A4" s="29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"/>
    </row>
    <row r="5" spans="1:19" ht="52.8" customHeight="1" thickBot="1" x14ac:dyDescent="0.35">
      <c r="A5" s="33" t="s">
        <v>3</v>
      </c>
      <c r="B5" s="35" t="s">
        <v>3</v>
      </c>
      <c r="C5" s="31" t="s">
        <v>4</v>
      </c>
      <c r="D5" s="31" t="s">
        <v>3</v>
      </c>
      <c r="E5" s="31" t="s">
        <v>3</v>
      </c>
      <c r="F5" s="31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9"/>
    </row>
    <row r="6" spans="1:19" ht="27" thickBot="1" x14ac:dyDescent="0.35">
      <c r="A6" s="34"/>
      <c r="B6" s="36"/>
      <c r="C6" s="32"/>
      <c r="D6" s="32"/>
      <c r="E6" s="32"/>
      <c r="F6" s="32"/>
      <c r="G6" s="15" t="s">
        <v>61</v>
      </c>
      <c r="H6" s="15" t="s">
        <v>61</v>
      </c>
      <c r="I6" s="15" t="s">
        <v>61</v>
      </c>
      <c r="J6" s="15" t="s">
        <v>61</v>
      </c>
      <c r="K6" s="15" t="s">
        <v>61</v>
      </c>
      <c r="L6" s="15" t="s">
        <v>61</v>
      </c>
      <c r="M6" s="15" t="s">
        <v>61</v>
      </c>
      <c r="N6" s="15" t="s">
        <v>61</v>
      </c>
      <c r="O6" s="15" t="s">
        <v>61</v>
      </c>
      <c r="P6" s="15" t="s">
        <v>61</v>
      </c>
      <c r="Q6" s="15" t="s">
        <v>61</v>
      </c>
      <c r="R6" s="15" t="s">
        <v>61</v>
      </c>
      <c r="S6" s="9"/>
    </row>
    <row r="7" spans="1:19" ht="39.6" x14ac:dyDescent="0.3">
      <c r="A7" s="3"/>
      <c r="B7" s="5"/>
      <c r="C7" s="16" t="s">
        <v>18</v>
      </c>
      <c r="D7" s="16"/>
      <c r="E7" s="16"/>
      <c r="F7" s="17" t="s">
        <v>19</v>
      </c>
      <c r="G7" s="18">
        <v>0</v>
      </c>
      <c r="H7" s="18">
        <v>0</v>
      </c>
      <c r="I7" s="18">
        <v>0</v>
      </c>
      <c r="J7" s="18">
        <v>89658</v>
      </c>
      <c r="K7" s="18">
        <v>0</v>
      </c>
      <c r="L7" s="18">
        <v>0</v>
      </c>
      <c r="M7" s="18">
        <v>15572</v>
      </c>
      <c r="N7" s="18">
        <v>8494</v>
      </c>
      <c r="O7" s="18">
        <v>115880</v>
      </c>
      <c r="P7" s="18"/>
      <c r="Q7" s="18">
        <v>0</v>
      </c>
      <c r="R7" s="18">
        <f>H7+I7+J7+K7+L7+M7+N7+O7+P7+Q7</f>
        <v>229604</v>
      </c>
      <c r="S7" s="8"/>
    </row>
    <row r="8" spans="1:19" outlineLevel="1" x14ac:dyDescent="0.3">
      <c r="A8" s="3"/>
      <c r="B8" s="5"/>
      <c r="C8" s="16" t="s">
        <v>20</v>
      </c>
      <c r="D8" s="16"/>
      <c r="E8" s="16"/>
      <c r="F8" s="17" t="s">
        <v>21</v>
      </c>
      <c r="G8" s="18">
        <v>0</v>
      </c>
      <c r="H8" s="18">
        <v>0</v>
      </c>
      <c r="I8" s="18">
        <v>0</v>
      </c>
      <c r="J8" s="18">
        <f>J7</f>
        <v>89658</v>
      </c>
      <c r="K8" s="18">
        <v>0</v>
      </c>
      <c r="L8" s="18">
        <v>0</v>
      </c>
      <c r="M8" s="18">
        <f>M7</f>
        <v>15572</v>
      </c>
      <c r="N8" s="18">
        <f>N7</f>
        <v>8494</v>
      </c>
      <c r="O8" s="18">
        <f>O7</f>
        <v>115880</v>
      </c>
      <c r="P8" s="18">
        <f>P7</f>
        <v>0</v>
      </c>
      <c r="Q8" s="18">
        <v>0</v>
      </c>
      <c r="R8" s="18">
        <f>H8+I8+J8+K8+L8+M8+N8+O8+P8+Q8</f>
        <v>229604</v>
      </c>
      <c r="S8" s="8"/>
    </row>
    <row r="9" spans="1:19" ht="92.4" x14ac:dyDescent="0.3">
      <c r="A9" s="3"/>
      <c r="B9" s="5"/>
      <c r="C9" s="16" t="s">
        <v>22</v>
      </c>
      <c r="D9" s="16"/>
      <c r="E9" s="16"/>
      <c r="F9" s="17" t="s">
        <v>23</v>
      </c>
      <c r="G9" s="18">
        <v>0</v>
      </c>
      <c r="H9" s="18">
        <v>0</v>
      </c>
      <c r="I9" s="18">
        <f>I10</f>
        <v>0</v>
      </c>
      <c r="J9" s="18">
        <v>1023326.4</v>
      </c>
      <c r="K9" s="18">
        <v>689901.29</v>
      </c>
      <c r="L9" s="18">
        <v>2392</v>
      </c>
      <c r="M9" s="18">
        <v>276.12</v>
      </c>
      <c r="N9" s="18">
        <v>5410512.2599999998</v>
      </c>
      <c r="O9" s="18">
        <v>19444</v>
      </c>
      <c r="P9" s="18">
        <v>13094.03</v>
      </c>
      <c r="Q9" s="18">
        <v>20897</v>
      </c>
      <c r="R9" s="18">
        <f t="shared" ref="R9:R32" si="0">H9+I9+J9+K9+L9+M9+N9+O9+P9+Q9</f>
        <v>7179843.1000000006</v>
      </c>
      <c r="S9" s="8"/>
    </row>
    <row r="10" spans="1:19" outlineLevel="1" x14ac:dyDescent="0.3">
      <c r="A10" s="3"/>
      <c r="B10" s="5"/>
      <c r="C10" s="16" t="s">
        <v>24</v>
      </c>
      <c r="D10" s="16"/>
      <c r="E10" s="16"/>
      <c r="F10" s="17" t="s">
        <v>25</v>
      </c>
      <c r="G10" s="18">
        <v>0</v>
      </c>
      <c r="H10" s="18">
        <v>0</v>
      </c>
      <c r="I10" s="18"/>
      <c r="J10" s="18">
        <f t="shared" ref="J10:Q10" si="1">J9</f>
        <v>1023326.4</v>
      </c>
      <c r="K10" s="18">
        <f t="shared" si="1"/>
        <v>689901.29</v>
      </c>
      <c r="L10" s="18">
        <f t="shared" si="1"/>
        <v>2392</v>
      </c>
      <c r="M10" s="18">
        <f t="shared" si="1"/>
        <v>276.12</v>
      </c>
      <c r="N10" s="18">
        <f t="shared" si="1"/>
        <v>5410512.2599999998</v>
      </c>
      <c r="O10" s="18">
        <f t="shared" si="1"/>
        <v>19444</v>
      </c>
      <c r="P10" s="18">
        <f t="shared" si="1"/>
        <v>13094.03</v>
      </c>
      <c r="Q10" s="18">
        <f t="shared" si="1"/>
        <v>20897</v>
      </c>
      <c r="R10" s="18">
        <f t="shared" si="0"/>
        <v>7179843.1000000006</v>
      </c>
      <c r="S10" s="8"/>
    </row>
    <row r="11" spans="1:19" ht="145.19999999999999" x14ac:dyDescent="0.3">
      <c r="A11" s="3"/>
      <c r="B11" s="5"/>
      <c r="C11" s="16" t="s">
        <v>26</v>
      </c>
      <c r="D11" s="16"/>
      <c r="E11" s="16"/>
      <c r="F11" s="17" t="s">
        <v>27</v>
      </c>
      <c r="G11" s="18">
        <v>0</v>
      </c>
      <c r="H11" s="18">
        <v>0</v>
      </c>
      <c r="I11" s="18"/>
      <c r="J11" s="18">
        <v>34324</v>
      </c>
      <c r="K11" s="18">
        <v>26000</v>
      </c>
      <c r="L11" s="18">
        <v>3900</v>
      </c>
      <c r="M11" s="18">
        <v>0</v>
      </c>
      <c r="N11" s="18">
        <v>0</v>
      </c>
      <c r="O11" s="18">
        <v>0</v>
      </c>
      <c r="P11" s="18"/>
      <c r="Q11" s="18"/>
      <c r="R11" s="18">
        <f t="shared" si="0"/>
        <v>64224</v>
      </c>
      <c r="S11" s="8"/>
    </row>
    <row r="12" spans="1:19" outlineLevel="1" x14ac:dyDescent="0.3">
      <c r="A12" s="3"/>
      <c r="B12" s="5"/>
      <c r="C12" s="16" t="s">
        <v>24</v>
      </c>
      <c r="D12" s="16"/>
      <c r="E12" s="16"/>
      <c r="F12" s="17" t="s">
        <v>25</v>
      </c>
      <c r="G12" s="18">
        <v>0</v>
      </c>
      <c r="H12" s="18">
        <v>0</v>
      </c>
      <c r="I12" s="18">
        <f>I11</f>
        <v>0</v>
      </c>
      <c r="J12" s="18">
        <f>J11</f>
        <v>34324</v>
      </c>
      <c r="K12" s="18">
        <v>26000</v>
      </c>
      <c r="L12" s="18">
        <f>L11</f>
        <v>3900</v>
      </c>
      <c r="M12" s="18">
        <v>0</v>
      </c>
      <c r="N12" s="18">
        <v>0</v>
      </c>
      <c r="O12" s="18">
        <v>0</v>
      </c>
      <c r="P12" s="18">
        <f>P11</f>
        <v>0</v>
      </c>
      <c r="Q12" s="18">
        <f>Q11</f>
        <v>0</v>
      </c>
      <c r="R12" s="18">
        <f t="shared" si="0"/>
        <v>64224</v>
      </c>
      <c r="S12" s="10"/>
    </row>
    <row r="13" spans="1:19" ht="52.8" x14ac:dyDescent="0.3">
      <c r="A13" s="3"/>
      <c r="B13" s="5"/>
      <c r="C13" s="16" t="s">
        <v>28</v>
      </c>
      <c r="D13" s="16"/>
      <c r="E13" s="16"/>
      <c r="F13" s="17" t="s">
        <v>29</v>
      </c>
      <c r="G13" s="18">
        <v>0</v>
      </c>
      <c r="H13" s="18">
        <v>54320.9</v>
      </c>
      <c r="I13" s="18">
        <v>30305</v>
      </c>
      <c r="J13" s="18">
        <v>68952.039999999994</v>
      </c>
      <c r="K13" s="18">
        <v>49967.76</v>
      </c>
      <c r="L13" s="18">
        <v>8562</v>
      </c>
      <c r="M13" s="18">
        <v>80453</v>
      </c>
      <c r="N13" s="18">
        <v>85553.27</v>
      </c>
      <c r="O13" s="18">
        <v>141237.49</v>
      </c>
      <c r="P13" s="18">
        <v>189501.02</v>
      </c>
      <c r="Q13" s="18">
        <v>42780.1</v>
      </c>
      <c r="R13" s="18">
        <f t="shared" si="0"/>
        <v>751632.58</v>
      </c>
      <c r="S13" s="8"/>
    </row>
    <row r="14" spans="1:19" outlineLevel="1" x14ac:dyDescent="0.3">
      <c r="A14" s="3"/>
      <c r="B14" s="5"/>
      <c r="C14" s="16" t="s">
        <v>24</v>
      </c>
      <c r="D14" s="16"/>
      <c r="E14" s="16"/>
      <c r="F14" s="17" t="s">
        <v>25</v>
      </c>
      <c r="G14" s="18">
        <v>0</v>
      </c>
      <c r="H14" s="18">
        <f>H13</f>
        <v>54320.9</v>
      </c>
      <c r="I14" s="18">
        <f t="shared" ref="I14:Q14" si="2">I13</f>
        <v>30305</v>
      </c>
      <c r="J14" s="18">
        <f t="shared" si="2"/>
        <v>68952.039999999994</v>
      </c>
      <c r="K14" s="18">
        <f t="shared" si="2"/>
        <v>49967.76</v>
      </c>
      <c r="L14" s="18">
        <f t="shared" si="2"/>
        <v>8562</v>
      </c>
      <c r="M14" s="18">
        <f t="shared" si="2"/>
        <v>80453</v>
      </c>
      <c r="N14" s="18">
        <f t="shared" si="2"/>
        <v>85553.27</v>
      </c>
      <c r="O14" s="18">
        <f t="shared" si="2"/>
        <v>141237.49</v>
      </c>
      <c r="P14" s="18">
        <f t="shared" si="2"/>
        <v>189501.02</v>
      </c>
      <c r="Q14" s="18">
        <f t="shared" si="2"/>
        <v>42780.1</v>
      </c>
      <c r="R14" s="18">
        <f t="shared" si="0"/>
        <v>751632.58</v>
      </c>
      <c r="S14" s="8"/>
    </row>
    <row r="15" spans="1:19" ht="39.6" x14ac:dyDescent="0.3">
      <c r="A15" s="3"/>
      <c r="B15" s="5"/>
      <c r="C15" s="16" t="s">
        <v>30</v>
      </c>
      <c r="D15" s="16"/>
      <c r="E15" s="16"/>
      <c r="F15" s="17" t="s">
        <v>31</v>
      </c>
      <c r="G15" s="18"/>
      <c r="H15" s="18"/>
      <c r="I15" s="18"/>
      <c r="J15" s="18"/>
      <c r="K15" s="18"/>
      <c r="L15" s="18">
        <v>0</v>
      </c>
      <c r="M15" s="18">
        <v>0</v>
      </c>
      <c r="N15" s="18"/>
      <c r="O15" s="18">
        <v>0</v>
      </c>
      <c r="P15" s="18"/>
      <c r="Q15" s="18"/>
      <c r="R15" s="18">
        <f t="shared" si="0"/>
        <v>0</v>
      </c>
      <c r="S15" s="8"/>
    </row>
    <row r="16" spans="1:19" ht="39.6" outlineLevel="1" x14ac:dyDescent="0.3">
      <c r="A16" s="3"/>
      <c r="B16" s="5"/>
      <c r="C16" s="16" t="s">
        <v>32</v>
      </c>
      <c r="D16" s="16"/>
      <c r="E16" s="16"/>
      <c r="F16" s="17" t="s">
        <v>33</v>
      </c>
      <c r="G16" s="18">
        <v>3000</v>
      </c>
      <c r="H16" s="18"/>
      <c r="I16" s="18"/>
      <c r="J16" s="18">
        <f>J17</f>
        <v>811015</v>
      </c>
      <c r="K16" s="18">
        <v>30</v>
      </c>
      <c r="L16" s="18">
        <v>0</v>
      </c>
      <c r="M16" s="18">
        <v>0</v>
      </c>
      <c r="N16" s="18">
        <v>38437</v>
      </c>
      <c r="O16" s="18">
        <v>0</v>
      </c>
      <c r="P16" s="18">
        <f>P15</f>
        <v>0</v>
      </c>
      <c r="Q16" s="18">
        <v>43750</v>
      </c>
      <c r="R16" s="18">
        <f>H16+I16+J16+K16+L16+M16+N16+O16+P16+Q16+G16</f>
        <v>896232</v>
      </c>
      <c r="S16" s="8"/>
    </row>
    <row r="17" spans="1:20" ht="66" x14ac:dyDescent="0.3">
      <c r="A17" s="3"/>
      <c r="B17" s="5"/>
      <c r="C17" s="16" t="s">
        <v>34</v>
      </c>
      <c r="D17" s="16"/>
      <c r="E17" s="16"/>
      <c r="F17" s="17" t="s">
        <v>35</v>
      </c>
      <c r="G17" s="18">
        <f>G16</f>
        <v>3000</v>
      </c>
      <c r="H17" s="18">
        <v>0</v>
      </c>
      <c r="I17" s="18"/>
      <c r="J17" s="18">
        <v>811015</v>
      </c>
      <c r="K17" s="18">
        <f>K16</f>
        <v>30</v>
      </c>
      <c r="L17" s="18">
        <v>0</v>
      </c>
      <c r="M17" s="18">
        <v>0</v>
      </c>
      <c r="N17" s="18">
        <f>N16</f>
        <v>38437</v>
      </c>
      <c r="O17" s="18"/>
      <c r="P17" s="18"/>
      <c r="Q17" s="18">
        <f>Q16</f>
        <v>43750</v>
      </c>
      <c r="R17" s="18">
        <f>H17+I17+J17+K17+L17+M17+N17+O17+P17+Q17+G17</f>
        <v>896232</v>
      </c>
      <c r="S17" s="8"/>
    </row>
    <row r="18" spans="1:20" ht="39.6" outlineLevel="1" x14ac:dyDescent="0.3">
      <c r="A18" s="3"/>
      <c r="B18" s="5"/>
      <c r="C18" s="16" t="s">
        <v>32</v>
      </c>
      <c r="D18" s="16"/>
      <c r="E18" s="16"/>
      <c r="F18" s="17" t="s">
        <v>33</v>
      </c>
      <c r="G18" s="18"/>
      <c r="H18" s="18">
        <v>0</v>
      </c>
      <c r="I18" s="18">
        <f>I17</f>
        <v>0</v>
      </c>
      <c r="J18" s="18">
        <v>0</v>
      </c>
      <c r="K18" s="18"/>
      <c r="L18" s="18">
        <v>0</v>
      </c>
      <c r="M18" s="18">
        <v>0</v>
      </c>
      <c r="N18" s="18"/>
      <c r="O18" s="18">
        <f>O17</f>
        <v>0</v>
      </c>
      <c r="P18" s="18">
        <f>P17</f>
        <v>0</v>
      </c>
      <c r="Q18" s="18">
        <v>0</v>
      </c>
      <c r="R18" s="18">
        <f>H18+I18+J18+K18+L18+M18+N18+O18+P18+Q18+G18</f>
        <v>0</v>
      </c>
      <c r="S18" s="8"/>
    </row>
    <row r="19" spans="1:20" ht="26.4" x14ac:dyDescent="0.3">
      <c r="A19" s="3"/>
      <c r="B19" s="5"/>
      <c r="C19" s="16" t="s">
        <v>36</v>
      </c>
      <c r="D19" s="16"/>
      <c r="E19" s="16"/>
      <c r="F19" s="17" t="s">
        <v>37</v>
      </c>
      <c r="G19" s="18">
        <v>0</v>
      </c>
      <c r="H19" s="18">
        <v>1942</v>
      </c>
      <c r="I19" s="18">
        <v>910</v>
      </c>
      <c r="J19" s="18">
        <v>5768</v>
      </c>
      <c r="K19" s="18">
        <v>24406.639999999999</v>
      </c>
      <c r="L19" s="18">
        <v>489.92</v>
      </c>
      <c r="M19" s="18"/>
      <c r="N19" s="18"/>
      <c r="O19" s="18">
        <v>11283.69</v>
      </c>
      <c r="P19" s="18"/>
      <c r="Q19" s="18">
        <v>3211.88</v>
      </c>
      <c r="R19" s="18">
        <f t="shared" si="0"/>
        <v>48012.13</v>
      </c>
      <c r="S19" s="8"/>
    </row>
    <row r="20" spans="1:20" ht="26.4" outlineLevel="1" x14ac:dyDescent="0.3">
      <c r="A20" s="3"/>
      <c r="B20" s="5"/>
      <c r="C20" s="16" t="s">
        <v>38</v>
      </c>
      <c r="D20" s="16"/>
      <c r="E20" s="16"/>
      <c r="F20" s="17" t="s">
        <v>39</v>
      </c>
      <c r="G20" s="18">
        <v>0</v>
      </c>
      <c r="H20" s="18">
        <f t="shared" ref="H20:N20" si="3">H19</f>
        <v>1942</v>
      </c>
      <c r="I20" s="18">
        <f t="shared" si="3"/>
        <v>910</v>
      </c>
      <c r="J20" s="18">
        <f t="shared" si="3"/>
        <v>5768</v>
      </c>
      <c r="K20" s="18">
        <f t="shared" si="3"/>
        <v>24406.639999999999</v>
      </c>
      <c r="L20" s="18">
        <f t="shared" si="3"/>
        <v>489.92</v>
      </c>
      <c r="M20" s="18">
        <f t="shared" si="3"/>
        <v>0</v>
      </c>
      <c r="N20" s="18">
        <f t="shared" si="3"/>
        <v>0</v>
      </c>
      <c r="O20" s="18">
        <v>11283.69</v>
      </c>
      <c r="P20" s="18">
        <f>P19</f>
        <v>0</v>
      </c>
      <c r="Q20" s="18">
        <f>Q19</f>
        <v>3211.88</v>
      </c>
      <c r="R20" s="18">
        <f t="shared" si="0"/>
        <v>48012.13</v>
      </c>
      <c r="S20" s="8"/>
    </row>
    <row r="21" spans="1:20" x14ac:dyDescent="0.3">
      <c r="A21" s="3"/>
      <c r="B21" s="5"/>
      <c r="C21" s="16" t="s">
        <v>40</v>
      </c>
      <c r="D21" s="16"/>
      <c r="E21" s="16"/>
      <c r="F21" s="17" t="s">
        <v>41</v>
      </c>
      <c r="G21" s="18">
        <v>0</v>
      </c>
      <c r="H21" s="18"/>
      <c r="I21" s="18">
        <v>0</v>
      </c>
      <c r="J21" s="18">
        <v>0</v>
      </c>
      <c r="K21" s="18"/>
      <c r="L21" s="18">
        <v>1800</v>
      </c>
      <c r="M21" s="18">
        <v>0</v>
      </c>
      <c r="N21" s="18"/>
      <c r="O21" s="18">
        <v>0</v>
      </c>
      <c r="P21" s="18">
        <v>0</v>
      </c>
      <c r="Q21" s="18">
        <v>0</v>
      </c>
      <c r="R21" s="18">
        <f t="shared" si="0"/>
        <v>1800</v>
      </c>
      <c r="S21" s="8"/>
    </row>
    <row r="22" spans="1:20" outlineLevel="1" x14ac:dyDescent="0.3">
      <c r="A22" s="3"/>
      <c r="B22" s="5"/>
      <c r="C22" s="16" t="s">
        <v>42</v>
      </c>
      <c r="D22" s="16"/>
      <c r="E22" s="16"/>
      <c r="F22" s="17" t="s">
        <v>43</v>
      </c>
      <c r="G22" s="18">
        <v>0</v>
      </c>
      <c r="H22" s="18">
        <f>H21</f>
        <v>0</v>
      </c>
      <c r="I22" s="18">
        <v>0</v>
      </c>
      <c r="J22" s="18">
        <v>0</v>
      </c>
      <c r="K22" s="18">
        <f>K21</f>
        <v>0</v>
      </c>
      <c r="L22" s="18">
        <f>L21</f>
        <v>1800</v>
      </c>
      <c r="M22" s="18">
        <v>0</v>
      </c>
      <c r="N22" s="18"/>
      <c r="O22" s="18">
        <v>0</v>
      </c>
      <c r="P22" s="18">
        <v>0</v>
      </c>
      <c r="Q22" s="18">
        <v>0</v>
      </c>
      <c r="R22" s="18">
        <f t="shared" si="0"/>
        <v>1800</v>
      </c>
      <c r="S22" s="8"/>
    </row>
    <row r="23" spans="1:20" ht="52.8" x14ac:dyDescent="0.3">
      <c r="A23" s="3"/>
      <c r="B23" s="5"/>
      <c r="C23" s="16" t="s">
        <v>44</v>
      </c>
      <c r="D23" s="16"/>
      <c r="E23" s="16"/>
      <c r="F23" s="17" t="s">
        <v>45</v>
      </c>
      <c r="G23" s="18">
        <v>0</v>
      </c>
      <c r="H23" s="18">
        <v>0</v>
      </c>
      <c r="I23" s="18"/>
      <c r="J23" s="18">
        <v>5854.5</v>
      </c>
      <c r="K23" s="18">
        <v>4838</v>
      </c>
      <c r="L23" s="18">
        <v>0</v>
      </c>
      <c r="M23" s="18">
        <v>8777</v>
      </c>
      <c r="N23" s="18">
        <v>9822</v>
      </c>
      <c r="O23" s="18">
        <v>29270</v>
      </c>
      <c r="P23" s="18">
        <v>0</v>
      </c>
      <c r="Q23" s="18">
        <v>10446</v>
      </c>
      <c r="R23" s="18">
        <f t="shared" si="0"/>
        <v>69007.5</v>
      </c>
      <c r="S23" s="8"/>
    </row>
    <row r="24" spans="1:20" outlineLevel="1" x14ac:dyDescent="0.3">
      <c r="A24" s="3"/>
      <c r="B24" s="5"/>
      <c r="C24" s="16"/>
      <c r="D24" s="16"/>
      <c r="E24" s="16"/>
      <c r="F24" s="17" t="s">
        <v>46</v>
      </c>
      <c r="G24" s="18">
        <v>0</v>
      </c>
      <c r="H24" s="18">
        <v>0</v>
      </c>
      <c r="I24" s="18">
        <f>I23</f>
        <v>0</v>
      </c>
      <c r="J24" s="18">
        <f>J23</f>
        <v>5854.5</v>
      </c>
      <c r="K24" s="18">
        <f>K23</f>
        <v>4838</v>
      </c>
      <c r="L24" s="18">
        <v>0</v>
      </c>
      <c r="M24" s="18">
        <f>M23</f>
        <v>8777</v>
      </c>
      <c r="N24" s="18">
        <f>N23</f>
        <v>9822</v>
      </c>
      <c r="O24" s="18">
        <f>O23</f>
        <v>29270</v>
      </c>
      <c r="P24" s="18">
        <v>0</v>
      </c>
      <c r="Q24" s="18">
        <f>Q23</f>
        <v>10446</v>
      </c>
      <c r="R24" s="18">
        <f t="shared" si="0"/>
        <v>69007.5</v>
      </c>
      <c r="S24" s="8"/>
    </row>
    <row r="25" spans="1:20" ht="52.8" x14ac:dyDescent="0.3">
      <c r="A25" s="3"/>
      <c r="B25" s="5"/>
      <c r="C25" s="16" t="s">
        <v>47</v>
      </c>
      <c r="D25" s="16"/>
      <c r="E25" s="16"/>
      <c r="F25" s="17" t="s">
        <v>48</v>
      </c>
      <c r="G25" s="18">
        <v>0</v>
      </c>
      <c r="H25" s="18">
        <v>62656.66</v>
      </c>
      <c r="I25" s="18">
        <v>107789.65</v>
      </c>
      <c r="J25" s="18">
        <v>164433.03</v>
      </c>
      <c r="K25" s="18">
        <v>142677.22</v>
      </c>
      <c r="L25" s="18">
        <v>72419.62</v>
      </c>
      <c r="M25" s="18">
        <v>84335.27</v>
      </c>
      <c r="N25" s="18">
        <v>215292.04</v>
      </c>
      <c r="O25" s="18">
        <v>106001.45</v>
      </c>
      <c r="P25" s="18">
        <v>186456.39</v>
      </c>
      <c r="Q25" s="18">
        <v>211794.32</v>
      </c>
      <c r="R25" s="18">
        <f t="shared" si="0"/>
        <v>1353855.6500000001</v>
      </c>
      <c r="S25" s="8"/>
    </row>
    <row r="26" spans="1:20" outlineLevel="1" x14ac:dyDescent="0.3">
      <c r="A26" s="3"/>
      <c r="B26" s="5"/>
      <c r="C26" s="16" t="s">
        <v>49</v>
      </c>
      <c r="D26" s="16"/>
      <c r="E26" s="16"/>
      <c r="F26" s="17" t="s">
        <v>50</v>
      </c>
      <c r="G26" s="18">
        <v>0</v>
      </c>
      <c r="H26" s="18">
        <f>H25</f>
        <v>62656.66</v>
      </c>
      <c r="I26" s="18">
        <f t="shared" ref="I26:Q26" si="4">I25</f>
        <v>107789.65</v>
      </c>
      <c r="J26" s="18">
        <f t="shared" si="4"/>
        <v>164433.03</v>
      </c>
      <c r="K26" s="18">
        <f t="shared" si="4"/>
        <v>142677.22</v>
      </c>
      <c r="L26" s="18">
        <f t="shared" si="4"/>
        <v>72419.62</v>
      </c>
      <c r="M26" s="18">
        <f t="shared" si="4"/>
        <v>84335.27</v>
      </c>
      <c r="N26" s="18">
        <f t="shared" si="4"/>
        <v>215292.04</v>
      </c>
      <c r="O26" s="18">
        <f t="shared" si="4"/>
        <v>106001.45</v>
      </c>
      <c r="P26" s="18">
        <f t="shared" si="4"/>
        <v>186456.39</v>
      </c>
      <c r="Q26" s="18">
        <f t="shared" si="4"/>
        <v>211794.32</v>
      </c>
      <c r="R26" s="18">
        <f t="shared" si="0"/>
        <v>1353855.6500000001</v>
      </c>
      <c r="S26" s="8"/>
      <c r="T26" s="6"/>
    </row>
    <row r="27" spans="1:20" x14ac:dyDescent="0.3">
      <c r="A27" s="3"/>
      <c r="B27" s="5"/>
      <c r="C27" s="16" t="s">
        <v>51</v>
      </c>
      <c r="D27" s="16"/>
      <c r="E27" s="16"/>
      <c r="F27" s="17" t="s">
        <v>52</v>
      </c>
      <c r="G27" s="18">
        <v>0</v>
      </c>
      <c r="H27" s="18">
        <v>46078</v>
      </c>
      <c r="I27" s="18">
        <v>100509.55</v>
      </c>
      <c r="J27" s="18">
        <v>231961.05</v>
      </c>
      <c r="K27" s="18">
        <v>165613.82</v>
      </c>
      <c r="L27" s="18">
        <v>52073</v>
      </c>
      <c r="M27" s="18">
        <v>86092.01</v>
      </c>
      <c r="N27" s="18">
        <v>100976</v>
      </c>
      <c r="O27" s="18">
        <v>86879.5</v>
      </c>
      <c r="P27" s="18">
        <v>171668</v>
      </c>
      <c r="Q27" s="18">
        <v>176099.24</v>
      </c>
      <c r="R27" s="18">
        <f t="shared" si="0"/>
        <v>1217950.17</v>
      </c>
      <c r="S27" s="8"/>
      <c r="T27" s="6"/>
    </row>
    <row r="28" spans="1:20" outlineLevel="1" x14ac:dyDescent="0.3">
      <c r="A28" s="3"/>
      <c r="B28" s="5"/>
      <c r="C28" s="16" t="s">
        <v>53</v>
      </c>
      <c r="D28" s="16"/>
      <c r="E28" s="16"/>
      <c r="F28" s="17" t="s">
        <v>54</v>
      </c>
      <c r="G28" s="18">
        <v>0</v>
      </c>
      <c r="H28" s="18">
        <f>H27</f>
        <v>46078</v>
      </c>
      <c r="I28" s="18">
        <f t="shared" ref="I28:Q28" si="5">I27</f>
        <v>100509.55</v>
      </c>
      <c r="J28" s="18">
        <f t="shared" si="5"/>
        <v>231961.05</v>
      </c>
      <c r="K28" s="18">
        <f t="shared" si="5"/>
        <v>165613.82</v>
      </c>
      <c r="L28" s="18">
        <f t="shared" si="5"/>
        <v>52073</v>
      </c>
      <c r="M28" s="18">
        <f t="shared" si="5"/>
        <v>86092.01</v>
      </c>
      <c r="N28" s="18">
        <f t="shared" si="5"/>
        <v>100976</v>
      </c>
      <c r="O28" s="18">
        <f t="shared" si="5"/>
        <v>86879.5</v>
      </c>
      <c r="P28" s="18">
        <f t="shared" si="5"/>
        <v>171668</v>
      </c>
      <c r="Q28" s="18">
        <f t="shared" si="5"/>
        <v>176099.24</v>
      </c>
      <c r="R28" s="18">
        <f t="shared" si="0"/>
        <v>1217950.17</v>
      </c>
      <c r="S28" s="8"/>
      <c r="T28" s="6"/>
    </row>
    <row r="29" spans="1:20" ht="52.8" x14ac:dyDescent="0.3">
      <c r="A29" s="3"/>
      <c r="B29" s="5"/>
      <c r="C29" s="16" t="s">
        <v>55</v>
      </c>
      <c r="D29" s="16"/>
      <c r="E29" s="16"/>
      <c r="F29" s="17" t="s">
        <v>56</v>
      </c>
      <c r="G29" s="18">
        <v>0</v>
      </c>
      <c r="H29" s="18"/>
      <c r="I29" s="18">
        <v>0</v>
      </c>
      <c r="J29" s="18">
        <v>0</v>
      </c>
      <c r="K29" s="18">
        <v>353702</v>
      </c>
      <c r="L29" s="18">
        <v>0</v>
      </c>
      <c r="M29" s="18"/>
      <c r="N29" s="18">
        <v>70322</v>
      </c>
      <c r="O29" s="18">
        <v>85257.88</v>
      </c>
      <c r="P29" s="18"/>
      <c r="Q29" s="18">
        <v>0</v>
      </c>
      <c r="R29" s="18">
        <f t="shared" si="0"/>
        <v>509281.88</v>
      </c>
      <c r="S29" s="8"/>
      <c r="T29" s="6"/>
    </row>
    <row r="30" spans="1:20" outlineLevel="1" x14ac:dyDescent="0.3">
      <c r="A30" s="3"/>
      <c r="B30" s="5"/>
      <c r="C30" s="16" t="s">
        <v>57</v>
      </c>
      <c r="D30" s="16"/>
      <c r="E30" s="16"/>
      <c r="F30" s="17" t="s">
        <v>58</v>
      </c>
      <c r="G30" s="18">
        <v>0</v>
      </c>
      <c r="H30" s="18">
        <f>H29</f>
        <v>0</v>
      </c>
      <c r="I30" s="18">
        <v>0</v>
      </c>
      <c r="J30" s="18">
        <v>0</v>
      </c>
      <c r="K30" s="18">
        <f>K29</f>
        <v>353702</v>
      </c>
      <c r="L30" s="18">
        <v>0</v>
      </c>
      <c r="M30" s="18">
        <f>M29</f>
        <v>0</v>
      </c>
      <c r="N30" s="18">
        <f>N29</f>
        <v>70322</v>
      </c>
      <c r="O30" s="18">
        <f>O29</f>
        <v>85257.88</v>
      </c>
      <c r="P30" s="18">
        <f>P29</f>
        <v>0</v>
      </c>
      <c r="Q30" s="18">
        <v>0</v>
      </c>
      <c r="R30" s="18">
        <f t="shared" si="0"/>
        <v>509281.88</v>
      </c>
      <c r="S30" s="8"/>
      <c r="T30" s="6"/>
    </row>
    <row r="31" spans="1:20" ht="52.8" x14ac:dyDescent="0.3">
      <c r="A31" s="3"/>
      <c r="B31" s="5"/>
      <c r="C31" s="16" t="s">
        <v>59</v>
      </c>
      <c r="D31" s="16"/>
      <c r="E31" s="16"/>
      <c r="F31" s="17" t="s">
        <v>60</v>
      </c>
      <c r="G31" s="18">
        <v>0</v>
      </c>
      <c r="H31" s="18">
        <v>112178.92</v>
      </c>
      <c r="I31" s="18">
        <v>207859.18</v>
      </c>
      <c r="J31" s="18">
        <v>194918.43</v>
      </c>
      <c r="K31" s="18">
        <v>555621.05000000005</v>
      </c>
      <c r="L31" s="18">
        <v>303963.77</v>
      </c>
      <c r="M31" s="18">
        <v>116520.93</v>
      </c>
      <c r="N31" s="18">
        <v>222196.82</v>
      </c>
      <c r="O31" s="18">
        <v>351125.87</v>
      </c>
      <c r="P31" s="18">
        <v>314401.19</v>
      </c>
      <c r="Q31" s="18">
        <v>264480.21999999997</v>
      </c>
      <c r="R31" s="18">
        <f t="shared" si="0"/>
        <v>2643266.38</v>
      </c>
      <c r="S31" s="8"/>
      <c r="T31" s="6"/>
    </row>
    <row r="32" spans="1:20" ht="15" outlineLevel="1" thickBot="1" x14ac:dyDescent="0.35">
      <c r="A32" s="3"/>
      <c r="B32" s="5"/>
      <c r="C32" s="16" t="s">
        <v>57</v>
      </c>
      <c r="D32" s="16"/>
      <c r="E32" s="16"/>
      <c r="F32" s="17" t="s">
        <v>58</v>
      </c>
      <c r="G32" s="18">
        <v>0</v>
      </c>
      <c r="H32" s="18">
        <f>H31</f>
        <v>112178.92</v>
      </c>
      <c r="I32" s="18">
        <f t="shared" ref="I32:Q32" si="6">I31</f>
        <v>207859.18</v>
      </c>
      <c r="J32" s="18">
        <f t="shared" si="6"/>
        <v>194918.43</v>
      </c>
      <c r="K32" s="18">
        <f t="shared" si="6"/>
        <v>555621.05000000005</v>
      </c>
      <c r="L32" s="18">
        <f t="shared" si="6"/>
        <v>303963.77</v>
      </c>
      <c r="M32" s="18">
        <f t="shared" si="6"/>
        <v>116520.93</v>
      </c>
      <c r="N32" s="18">
        <f t="shared" si="6"/>
        <v>222196.82</v>
      </c>
      <c r="O32" s="18">
        <f t="shared" si="6"/>
        <v>351125.87</v>
      </c>
      <c r="P32" s="18">
        <f t="shared" si="6"/>
        <v>314401.19</v>
      </c>
      <c r="Q32" s="18">
        <f t="shared" si="6"/>
        <v>264480.21999999997</v>
      </c>
      <c r="R32" s="18">
        <f t="shared" si="0"/>
        <v>2643266.38</v>
      </c>
      <c r="S32" s="8"/>
      <c r="T32" s="6"/>
    </row>
    <row r="33" spans="1:20" ht="13.5" customHeight="1" x14ac:dyDescent="0.3">
      <c r="A33" s="4"/>
      <c r="B33" s="4"/>
      <c r="C33" s="19"/>
      <c r="D33" s="19"/>
      <c r="E33" s="19"/>
      <c r="F33" s="20" t="s">
        <v>17</v>
      </c>
      <c r="G33" s="21">
        <f>G17</f>
        <v>3000</v>
      </c>
      <c r="H33" s="21">
        <f>H13+H19+H25+H27+H31+H22+H29</f>
        <v>277176.48</v>
      </c>
      <c r="I33" s="21">
        <f>I13+I19+I25+I27+I31+I10+I17+I11</f>
        <v>447373.38</v>
      </c>
      <c r="J33" s="21">
        <f>J13+J19+J25+J27+J31+J16+J11+J9+J7+J23</f>
        <v>2630210.4500000002</v>
      </c>
      <c r="K33" s="21">
        <f>K13+K19+K25+K27+K31+K29+K17+K11+K9+K21+K23</f>
        <v>2012757.78</v>
      </c>
      <c r="L33" s="21">
        <f>L13+L19+L25+L27+L31+L9+L11+L21</f>
        <v>445600.31</v>
      </c>
      <c r="M33" s="21">
        <f>M13+M19+M25+M27+M31+M9+M7+M29+M23</f>
        <v>392026.33</v>
      </c>
      <c r="N33" s="21">
        <f>N13+N19+N25+N27+N31+N29+N15+N9+N7+N23+N17</f>
        <v>6161605.3899999997</v>
      </c>
      <c r="O33" s="21">
        <f>O13+O19+O25+O27+O31+O29+O9+O7+O17+O23</f>
        <v>946379.88</v>
      </c>
      <c r="P33" s="21">
        <f>P13+P19+P25+P27+P31+P15+P10+P17+P29+P11+P7</f>
        <v>875120.63000000012</v>
      </c>
      <c r="Q33" s="21">
        <f>Q13+Q19+Q25+Q27+Q31+Q15+Q9+Q11+Q23+Q16</f>
        <v>773458.76</v>
      </c>
      <c r="R33" s="22">
        <f>R8+R10+R12+R14+R16+R18+R20+R22+R24+R26+R28+R30+R32</f>
        <v>14964709.390000001</v>
      </c>
      <c r="S33" s="11"/>
      <c r="T33" s="6"/>
    </row>
    <row r="34" spans="1:20" ht="12.75" customHeight="1" x14ac:dyDescent="0.3">
      <c r="A34" s="2"/>
      <c r="B34" s="2"/>
      <c r="C34" s="2"/>
      <c r="D34" s="2"/>
      <c r="E34" s="2"/>
      <c r="F34" s="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2"/>
      <c r="T34" s="6"/>
    </row>
    <row r="35" spans="1:20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"/>
      <c r="T35" s="6"/>
    </row>
    <row r="36" spans="1:20" x14ac:dyDescent="0.3">
      <c r="T36" s="7"/>
    </row>
    <row r="37" spans="1:20" x14ac:dyDescent="0.3">
      <c r="T37" s="8"/>
    </row>
  </sheetData>
  <mergeCells count="11">
    <mergeCell ref="A35:R35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59055118110236227" right="0.59055118110236227" top="0.59055118110236227" bottom="0.59055118110236227" header="0.51181102362204722" footer="0.51181102362204722"/>
  <pageSetup paperSize="9" scale="4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2021-05-20T05:09:45Z</cp:lastPrinted>
  <dcterms:created xsi:type="dcterms:W3CDTF">2021-01-29T07:32:03Z</dcterms:created>
  <dcterms:modified xsi:type="dcterms:W3CDTF">2021-05-20T05:10:01Z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