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664CE46B-F1D7-4334-9AC5-276A34104817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32" i="2" l="1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L34" i="2" l="1"/>
  <c r="L32" i="2"/>
  <c r="L30" i="2"/>
  <c r="L27" i="2"/>
  <c r="L28" i="2"/>
  <c r="L26" i="2"/>
  <c r="L24" i="2"/>
  <c r="L20" i="2"/>
  <c r="L16" i="2"/>
  <c r="L14" i="2"/>
  <c r="L10" i="2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P20" i="2"/>
  <c r="P18" i="2"/>
  <c r="P16" i="2"/>
  <c r="O16" i="2"/>
  <c r="J18" i="2"/>
  <c r="J16" i="2"/>
  <c r="J34" i="2" s="1"/>
  <c r="N34" i="2"/>
  <c r="N20" i="2"/>
  <c r="N18" i="2"/>
  <c r="N16" i="2"/>
  <c r="N12" i="2"/>
  <c r="M22" i="2"/>
  <c r="M18" i="2"/>
  <c r="M12" i="2"/>
  <c r="K18" i="2"/>
  <c r="K16" i="2"/>
  <c r="J24" i="2"/>
  <c r="J8" i="2"/>
  <c r="H24" i="2"/>
  <c r="I16" i="2"/>
  <c r="H21" i="2"/>
  <c r="H34" i="2" s="1"/>
  <c r="H12" i="2"/>
  <c r="Q26" i="2" l="1"/>
  <c r="P30" i="2"/>
  <c r="O34" i="2"/>
  <c r="O30" i="2"/>
  <c r="O24" i="2"/>
  <c r="N30" i="2"/>
  <c r="N24" i="2"/>
  <c r="M24" i="2"/>
  <c r="M34" i="2" s="1"/>
  <c r="K30" i="2"/>
  <c r="K24" i="2"/>
  <c r="K34" i="2" s="1"/>
  <c r="K10" i="2"/>
  <c r="J26" i="2" l="1"/>
  <c r="G18" i="2" l="1"/>
  <c r="O8" i="2"/>
  <c r="K20" i="2"/>
  <c r="H28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28" i="2"/>
  <c r="J28" i="2"/>
  <c r="K28" i="2"/>
  <c r="M28" i="2"/>
  <c r="N28" i="2"/>
  <c r="O28" i="2"/>
  <c r="P28" i="2"/>
  <c r="Q28" i="2"/>
  <c r="H32" i="2"/>
  <c r="I32" i="2"/>
  <c r="J32" i="2"/>
  <c r="K32" i="2"/>
  <c r="M32" i="2"/>
  <c r="N32" i="2"/>
  <c r="O32" i="2"/>
  <c r="P32" i="2"/>
  <c r="Q32" i="2"/>
  <c r="Q24" i="2"/>
  <c r="Q34" i="2" s="1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<sst xmlns="http://schemas.openxmlformats.org/spreadsheetml/2006/main" count="87" uniqueCount="64">
  <si>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</si>
  <si>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</si>
  <si>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</si>
  <si>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</si>
  <si>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</si>
  <si>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</si>
  <si>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</si>
  <si>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</si>
  <si>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</si>
  <si>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</si>
  <si>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</si>
  <si>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</si>
  <si>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</si>
  <si>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</si>
  <si>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</si>
  <si>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</si>
  <si>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</si>
  <si>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</si>
  <si>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</si>
  <si>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</si>
  <si>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</si>
  <si>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</si>
  <si>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</si>
  <si>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</si>
  <si>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</si>
  <si>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</si>
  <si>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</si>
  <si>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</si>
  <si>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</si>
  <si>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</si>
  <si>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</si>
  <si>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</si>
  <si>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</si>
  <si>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</si>
  <si>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</si>
  <si>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</si>
  <si>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</si>
  <si>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</si>
  <si>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</si>
  <si>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</si>
  <si>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</si>
  <si>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</si>
  <si>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</si>
  <si>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</si>
  <si>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</si>
  <si>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</si>
  <si>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</si>
  <si>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</si>
  <si>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</si>
  <si>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</si>
  <si>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</si>
  <si>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</si>
  <si>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</si>
  <si>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</si>
  <si>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</si>
  <si>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</si>
  <si>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</si>
  <si>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</si>
  <si>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</si>
  <si>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</si>
  <si>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</si>
  <si>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</si>
  <si>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</si>
  <si>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01-01-2023
01-02-2023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</si>
</sst>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28" activePane="bottomRight" state="frozen"/>
      <selection activeCell="C1" sqref="C1"/>
      <selection pane="topRight" activeCell="G1" sqref="G1"/>
      <selection pane="bottomLeft" activeCell="C7" sqref="C7"/>
      <selection pane="bottomRight" activeCell="R40" sqref="R4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89658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89658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89658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89658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3515</v>
      </c>
      <c r="J9" s="17">
        <v>48050</v>
      </c>
      <c r="K9" s="17">
        <v>50742</v>
      </c>
      <c r="L9" s="17">
        <v>927002.2</v>
      </c>
      <c r="M9" s="17"/>
      <c r="N9" s="17"/>
      <c r="O9" s="17">
        <v>2446549.0299999998</v>
      </c>
      <c r="P9" s="17"/>
      <c r="Q9" s="17">
        <v>62374.41</v>
      </c>
      <c r="R9" s="17">
        <f>H9+I9+J9+K9+M9+N9+O9+P9+L9+Q9</f>
        <v>3568225.6399999997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3515</v>
      </c>
      <c r="J10" s="17">
        <f t="shared" ref="J10:Q10" si="1">J9</f>
        <v>48050</v>
      </c>
      <c r="K10" s="17">
        <f>K9</f>
        <v>50742</v>
      </c>
      <c r="L10" s="17">
        <f>L9</f>
        <v>927002.2</v>
      </c>
      <c r="M10" s="17">
        <f t="shared" si="1"/>
        <v>0</v>
      </c>
      <c r="N10" s="17">
        <f t="shared" si="1"/>
        <v>0</v>
      </c>
      <c r="O10" s="17">
        <f t="shared" si="1"/>
        <v>2446549.0299999998</v>
      </c>
      <c r="P10" s="17">
        <f t="shared" si="1"/>
        <v>0</v>
      </c>
      <c r="Q10" s="17">
        <f t="shared" si="1"/>
        <v>62374.41</v>
      </c>
      <c r="R10" s="17">
        <f>R9</f>
        <v>3568225.6399999997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34324</v>
      </c>
      <c r="K11" s="17">
        <v>0</v>
      </c>
      <c r="L11" s="17"/>
      <c r="M11" s="17"/>
      <c r="N11" s="17">
        <v>1714.22</v>
      </c>
      <c r="O11" s="17">
        <v>0</v>
      </c>
      <c r="P11" s="17"/>
      <c r="Q11" s="17">
        <v>0</v>
      </c>
      <c r="R11" s="17">
        <f>H11+I11+J11+K11+M11+N11+O11+P11+L11+Q11</f>
        <v>36038.22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34324</v>
      </c>
      <c r="K12" s="17"/>
      <c r="L12" s="17"/>
      <c r="M12" s="17">
        <f>M11</f>
        <v>0</v>
      </c>
      <c r="N12" s="17">
        <f>N11</f>
        <v>1714.22</v>
      </c>
      <c r="O12" s="17">
        <v>0</v>
      </c>
      <c r="P12" s="17">
        <f>P11</f>
        <v>0</v>
      </c>
      <c r="Q12" s="17">
        <v>0</v>
      </c>
      <c r="R12" s="17">
        <f>R11</f>
        <v>36038.22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60256.38</v>
      </c>
      <c r="I13" s="17">
        <v>47098</v>
      </c>
      <c r="J13" s="17">
        <v>122152.57</v>
      </c>
      <c r="K13" s="17">
        <v>226183.52</v>
      </c>
      <c r="L13" s="17">
        <v>72848.679999999993</v>
      </c>
      <c r="M13" s="17">
        <v>84402.81</v>
      </c>
      <c r="N13" s="17">
        <v>62010.03</v>
      </c>
      <c r="O13" s="17">
        <v>195854.56</v>
      </c>
      <c r="P13" s="17">
        <v>297969.82</v>
      </c>
      <c r="Q13" s="17">
        <v>84588.92</v>
      </c>
      <c r="R13" s="17">
        <f>H13+I13+J13+K13+M13+N13+O13+P13+L13+Q13</f>
        <v>1253365.29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60256.38</v>
      </c>
      <c r="I14" s="17">
        <f t="shared" ref="I14:Q14" si="2">I13</f>
        <v>47098</v>
      </c>
      <c r="J14" s="17">
        <f t="shared" si="2"/>
        <v>122152.57</v>
      </c>
      <c r="K14" s="17">
        <f t="shared" si="2"/>
        <v>226183.52</v>
      </c>
      <c r="L14" s="17">
        <f>L13</f>
        <v>72848.679999999993</v>
      </c>
      <c r="M14" s="17">
        <f t="shared" si="2"/>
        <v>84402.81</v>
      </c>
      <c r="N14" s="17">
        <f t="shared" si="2"/>
        <v>62010.03</v>
      </c>
      <c r="O14" s="17">
        <f t="shared" si="2"/>
        <v>195854.56</v>
      </c>
      <c r="P14" s="17">
        <f t="shared" si="2"/>
        <v>297969.82</v>
      </c>
      <c r="Q14" s="17">
        <f t="shared" si="2"/>
        <v>84588.92</v>
      </c>
      <c r="R14" s="17">
        <f>R13</f>
        <v>1253365.29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24069.52</v>
      </c>
      <c r="K15" s="17">
        <v>25169</v>
      </c>
      <c r="L15" s="17">
        <v>15446.46</v>
      </c>
      <c r="M15" s="17">
        <v>0</v>
      </c>
      <c r="N15" s="17"/>
      <c r="O15" s="17">
        <v>105782.25</v>
      </c>
      <c r="P15" s="17">
        <v>31988.26</v>
      </c>
      <c r="Q15" s="17"/>
      <c r="R15" s="17">
        <f>H15+I15+J15+K15+M15+N15+O15+P15+L15+Q15</f>
        <v>202455.49000000002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24069.52</v>
      </c>
      <c r="K16" s="17">
        <f>K15</f>
        <v>25169</v>
      </c>
      <c r="L16" s="17">
        <f>L15</f>
        <v>15446.46</v>
      </c>
      <c r="M16" s="17"/>
      <c r="N16" s="17">
        <f>N15</f>
        <v>0</v>
      </c>
      <c r="O16" s="17">
        <f>O15</f>
        <v>105782.25</v>
      </c>
      <c r="P16" s="17">
        <f>P15</f>
        <v>31988.26</v>
      </c>
      <c r="Q16" s="17">
        <f>Q15</f>
        <v>0</v>
      </c>
      <c r="R16" s="17">
        <f>R15</f>
        <v>202455.49000000002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/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3667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>I17</f>
        <v>0</v>
      </c>
      <c r="J18" s="17">
        <f>J17</f>
        <v>0</v>
      </c>
      <c r="K18" s="17">
        <f>K17</f>
        <v>0</v>
      </c>
      <c r="L18" s="17"/>
      <c r="M18" s="17">
        <f>M17</f>
        <v>0</v>
      </c>
      <c r="N18" s="17">
        <f>N17</f>
        <v>0</v>
      </c>
      <c r="O18" s="17">
        <v>0</v>
      </c>
      <c r="P18" s="17">
        <f>P17</f>
        <v>3667</v>
      </c>
      <c r="Q18" s="17">
        <v>0</v>
      </c>
      <c r="R18" s="17">
        <f>R17</f>
        <v>3667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17988.830000000002</v>
      </c>
      <c r="M19" s="17"/>
      <c r="N19" s="17"/>
      <c r="O19" s="17"/>
      <c r="P19" s="17">
        <v>6041</v>
      </c>
      <c r="Q19" s="17">
        <v>29076.82</v>
      </c>
      <c r="R19" s="17">
        <f>H19+I19+J19+K19+M19+N19+O19+P19+L19+Q19</f>
        <v>77113.459999999992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3">H19</f>
        <v>1471.18</v>
      </c>
      <c r="I20" s="17">
        <f t="shared" si="3"/>
        <v>22535.63</v>
      </c>
      <c r="J20" s="17"/>
      <c r="K20" s="17">
        <f t="shared" si="3"/>
        <v>0</v>
      </c>
      <c r="L20" s="17">
        <f>L19</f>
        <v>17988.830000000002</v>
      </c>
      <c r="M20" s="17">
        <f t="shared" si="3"/>
        <v>0</v>
      </c>
      <c r="N20" s="17">
        <f t="shared" si="3"/>
        <v>0</v>
      </c>
      <c r="O20" s="17">
        <f t="shared" si="3"/>
        <v>0</v>
      </c>
      <c r="P20" s="17">
        <f t="shared" si="3"/>
        <v>6041</v>
      </c>
      <c r="Q20" s="17">
        <f t="shared" si="3"/>
        <v>29076.82</v>
      </c>
      <c r="R20" s="17">
        <f>R19</f>
        <v>77113.459999999992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>
        <v>0</v>
      </c>
      <c r="L21" s="17"/>
      <c r="M21" s="17">
        <v>1800</v>
      </c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1800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>
        <v>0</v>
      </c>
      <c r="L22" s="17"/>
      <c r="M22" s="17">
        <f>M21</f>
        <v>1800</v>
      </c>
      <c r="N22" s="17">
        <v>0</v>
      </c>
      <c r="O22" s="17">
        <v>0</v>
      </c>
      <c r="P22" s="17">
        <v>0</v>
      </c>
      <c r="Q22" s="17">
        <v>0</v>
      </c>
      <c r="R22" s="17">
        <f>R21</f>
        <v>1800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>
        <v>65625.56</v>
      </c>
      <c r="I23" s="17">
        <v>54214.63</v>
      </c>
      <c r="J23" s="17">
        <v>19007.39</v>
      </c>
      <c r="K23" s="17">
        <v>6001.03</v>
      </c>
      <c r="L23" s="17">
        <v>1636</v>
      </c>
      <c r="M23" s="17">
        <v>15674.77</v>
      </c>
      <c r="N23" s="17">
        <v>4315.8999999999996</v>
      </c>
      <c r="O23" s="17">
        <v>37021</v>
      </c>
      <c r="P23" s="17"/>
      <c r="Q23" s="17">
        <v>60743.91</v>
      </c>
      <c r="R23" s="17">
        <f>H23+I23+J23+K23+M23+N23+O23+P23+L23+Q23</f>
        <v>264240.19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4">H23</f>
        <v>65625.56</v>
      </c>
      <c r="I24" s="17">
        <f t="shared" si="4"/>
        <v>54214.63</v>
      </c>
      <c r="J24" s="17">
        <f t="shared" si="4"/>
        <v>19007.39</v>
      </c>
      <c r="K24" s="17">
        <f t="shared" si="4"/>
        <v>6001.03</v>
      </c>
      <c r="L24" s="17">
        <f>L23</f>
        <v>1636</v>
      </c>
      <c r="M24" s="17">
        <f t="shared" si="4"/>
        <v>15674.77</v>
      </c>
      <c r="N24" s="17">
        <f t="shared" si="4"/>
        <v>4315.8999999999996</v>
      </c>
      <c r="O24" s="17">
        <f t="shared" si="4"/>
        <v>37021</v>
      </c>
      <c r="P24" s="17">
        <f>P23</f>
        <v>0</v>
      </c>
      <c r="Q24" s="17">
        <f>Q23</f>
        <v>60743.91</v>
      </c>
      <c r="R24" s="17">
        <f>R23</f>
        <v>264240.19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77152.960000000006</v>
      </c>
      <c r="I25" s="17">
        <v>107001.09</v>
      </c>
      <c r="J25" s="17">
        <v>268154.15000000002</v>
      </c>
      <c r="K25" s="17">
        <v>261347.27</v>
      </c>
      <c r="L25" s="17">
        <v>215869.06</v>
      </c>
      <c r="M25" s="17">
        <v>70118.36</v>
      </c>
      <c r="N25" s="17">
        <v>77069.39</v>
      </c>
      <c r="O25" s="17">
        <v>251134.21</v>
      </c>
      <c r="P25" s="17">
        <v>119176.22</v>
      </c>
      <c r="Q25" s="17">
        <v>322123.84000000003</v>
      </c>
      <c r="R25" s="17">
        <f>H25+I25+J25+K25+M25+N25+O25+P25+L25+Q25</f>
        <v>1769146.55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77152.960000000006</v>
      </c>
      <c r="I26" s="17">
        <f>I25</f>
        <v>107001.09</v>
      </c>
      <c r="J26" s="17">
        <f>J25</f>
        <v>268154.15000000002</v>
      </c>
      <c r="K26" s="17">
        <f t="shared" ref="K26:P26" si="5">K25</f>
        <v>261347.27</v>
      </c>
      <c r="L26" s="17">
        <f>L25</f>
        <v>215869.06</v>
      </c>
      <c r="M26" s="17">
        <f t="shared" si="5"/>
        <v>70118.36</v>
      </c>
      <c r="N26" s="17">
        <f t="shared" si="5"/>
        <v>77069.39</v>
      </c>
      <c r="O26" s="17">
        <f t="shared" si="5"/>
        <v>251134.21</v>
      </c>
      <c r="P26" s="17">
        <f t="shared" si="5"/>
        <v>119176.22</v>
      </c>
      <c r="Q26" s="17">
        <f>Q25</f>
        <v>322123.84000000003</v>
      </c>
      <c r="R26" s="17">
        <f>R25</f>
        <v>1769146.55</v>
      </c>
      <c r="S26" s="8"/>
      <c r="T26" s="6"/>
    </row>
    <row r="27" spans="1:20" x14ac:dyDescent="0.3">
      <c r="A27" s="3"/>
      <c r="B27" s="5"/>
      <c r="C27" s="15" t="s">
        <v>51</v>
      </c>
      <c r="D27" s="15"/>
      <c r="E27" s="15"/>
      <c r="F27" s="16" t="s">
        <v>60</v>
      </c>
      <c r="G27" s="17">
        <v>0</v>
      </c>
      <c r="H27" s="17">
        <v>108153.18</v>
      </c>
      <c r="I27" s="17">
        <v>282348.83</v>
      </c>
      <c r="J27" s="17">
        <v>890590.63</v>
      </c>
      <c r="K27" s="17">
        <v>481608.69</v>
      </c>
      <c r="L27" s="17">
        <f>448262+308974.92</f>
        <v>757236.91999999993</v>
      </c>
      <c r="M27" s="17">
        <v>108894.66</v>
      </c>
      <c r="N27" s="17">
        <v>250273.6</v>
      </c>
      <c r="O27" s="17">
        <v>1212286.1000000001</v>
      </c>
      <c r="P27" s="17">
        <v>147327.65</v>
      </c>
      <c r="Q27" s="17">
        <v>525842.31999999995</v>
      </c>
      <c r="R27" s="17">
        <f>H27+I27+J27+K27+M27+N27+O27+P27+L27+Q27</f>
        <v>4764562.58</v>
      </c>
      <c r="S27" s="8"/>
      <c r="T27" s="6"/>
    </row>
    <row r="28" spans="1:20" outlineLevel="1" x14ac:dyDescent="0.3">
      <c r="A28" s="3"/>
      <c r="B28" s="5"/>
      <c r="C28" s="15" t="s">
        <v>52</v>
      </c>
      <c r="D28" s="15"/>
      <c r="E28" s="15"/>
      <c r="F28" s="16" t="s">
        <v>53</v>
      </c>
      <c r="G28" s="17">
        <v>0</v>
      </c>
      <c r="H28" s="17">
        <f>H27</f>
        <v>108153.18</v>
      </c>
      <c r="I28" s="17">
        <f t="shared" ref="I28:Q28" si="6">I27</f>
        <v>282348.83</v>
      </c>
      <c r="J28" s="17">
        <f t="shared" si="6"/>
        <v>890590.63</v>
      </c>
      <c r="K28" s="17">
        <f t="shared" si="6"/>
        <v>481608.69</v>
      </c>
      <c r="L28" s="17">
        <f>L27</f>
        <v>757236.91999999993</v>
      </c>
      <c r="M28" s="17">
        <f t="shared" si="6"/>
        <v>108894.66</v>
      </c>
      <c r="N28" s="17">
        <f t="shared" si="6"/>
        <v>250273.6</v>
      </c>
      <c r="O28" s="17">
        <f t="shared" si="6"/>
        <v>1212286.1000000001</v>
      </c>
      <c r="P28" s="17">
        <f t="shared" si="6"/>
        <v>147327.65</v>
      </c>
      <c r="Q28" s="17">
        <f t="shared" si="6"/>
        <v>525842.31999999995</v>
      </c>
      <c r="R28" s="17">
        <f>R27</f>
        <v>4764562.58</v>
      </c>
      <c r="S28" s="8"/>
      <c r="T28" s="6"/>
    </row>
    <row r="29" spans="1:20" ht="52.8" x14ac:dyDescent="0.3">
      <c r="A29" s="3"/>
      <c r="B29" s="5"/>
      <c r="C29" s="15" t="s">
        <v>54</v>
      </c>
      <c r="D29" s="15"/>
      <c r="E29" s="15"/>
      <c r="F29" s="16" t="s">
        <v>55</v>
      </c>
      <c r="G29" s="17">
        <v>0</v>
      </c>
      <c r="H29" s="17">
        <v>0</v>
      </c>
      <c r="I29" s="17">
        <v>0</v>
      </c>
      <c r="J29" s="17">
        <v>0</v>
      </c>
      <c r="K29" s="17"/>
      <c r="L29" s="17">
        <v>585537</v>
      </c>
      <c r="M29" s="17">
        <v>0</v>
      </c>
      <c r="N29" s="17"/>
      <c r="O29" s="17">
        <v>411921.23</v>
      </c>
      <c r="P29" s="17"/>
      <c r="Q29" s="17">
        <v>0</v>
      </c>
      <c r="R29" s="17">
        <f>H29+I29+J29+K29+M29+N29+O29+P29+L29+Q29</f>
        <v>997458.23</v>
      </c>
      <c r="S29" s="8"/>
      <c r="T29" s="6"/>
    </row>
    <row r="30" spans="1:20" outlineLevel="1" x14ac:dyDescent="0.3">
      <c r="A30" s="3"/>
      <c r="B30" s="5"/>
      <c r="C30" s="15" t="s">
        <v>56</v>
      </c>
      <c r="D30" s="15"/>
      <c r="E30" s="15"/>
      <c r="F30" s="16" t="s">
        <v>57</v>
      </c>
      <c r="G30" s="17">
        <v>0</v>
      </c>
      <c r="H30" s="17">
        <v>0</v>
      </c>
      <c r="I30" s="17">
        <v>0</v>
      </c>
      <c r="J30" s="17">
        <v>0</v>
      </c>
      <c r="K30" s="17">
        <f>K29</f>
        <v>0</v>
      </c>
      <c r="L30" s="17">
        <f>L29</f>
        <v>585537</v>
      </c>
      <c r="M30" s="17">
        <v>0</v>
      </c>
      <c r="N30" s="17">
        <f>N29</f>
        <v>0</v>
      </c>
      <c r="O30" s="17">
        <f>O29</f>
        <v>411921.23</v>
      </c>
      <c r="P30" s="17">
        <f>P29</f>
        <v>0</v>
      </c>
      <c r="Q30" s="17">
        <v>0</v>
      </c>
      <c r="R30" s="17">
        <f>R29</f>
        <v>997458.23</v>
      </c>
      <c r="S30" s="8"/>
      <c r="T30" s="6"/>
    </row>
    <row r="31" spans="1:20" ht="52.8" x14ac:dyDescent="0.3">
      <c r="A31" s="3"/>
      <c r="B31" s="5"/>
      <c r="C31" s="15" t="s">
        <v>58</v>
      </c>
      <c r="D31" s="15"/>
      <c r="E31" s="15"/>
      <c r="F31" s="16" t="s">
        <v>59</v>
      </c>
      <c r="G31" s="17">
        <v>0</v>
      </c>
      <c r="H31" s="17">
        <v>209274.37</v>
      </c>
      <c r="I31" s="17">
        <v>232082.5</v>
      </c>
      <c r="J31" s="17">
        <v>180404.22</v>
      </c>
      <c r="K31" s="17">
        <v>415278.36</v>
      </c>
      <c r="L31" s="17">
        <v>247788.52</v>
      </c>
      <c r="M31" s="17">
        <v>366077.71</v>
      </c>
      <c r="N31" s="17">
        <v>129913.08</v>
      </c>
      <c r="O31" s="17">
        <v>182007.24</v>
      </c>
      <c r="P31" s="17">
        <v>418657.39</v>
      </c>
      <c r="Q31" s="17">
        <v>321699.36</v>
      </c>
      <c r="R31" s="17">
        <f>H31+I31+J31+K31+M31+N31+O31+P31+L31+Q31</f>
        <v>2703182.75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f>H31</f>
        <v>209274.37</v>
      </c>
      <c r="I32" s="17">
        <f t="shared" ref="I32:Q32" si="7">I31</f>
        <v>232082.5</v>
      </c>
      <c r="J32" s="17">
        <f t="shared" si="7"/>
        <v>180404.22</v>
      </c>
      <c r="K32" s="17">
        <f t="shared" si="7"/>
        <v>415278.36</v>
      </c>
      <c r="L32" s="17">
        <f>L31</f>
        <v>247788.52</v>
      </c>
      <c r="M32" s="17">
        <f t="shared" si="7"/>
        <v>366077.71</v>
      </c>
      <c r="N32" s="17">
        <f t="shared" si="7"/>
        <v>129913.08</v>
      </c>
      <c r="O32" s="17">
        <f t="shared" si="7"/>
        <v>182007.24</v>
      </c>
      <c r="P32" s="17">
        <f t="shared" si="7"/>
        <v>418657.39</v>
      </c>
      <c r="Q32" s="17">
        <f t="shared" si="7"/>
        <v>321699.36</v>
      </c>
      <c r="R32" s="17">
        <f>R31</f>
        <v>2703182.75</v>
      </c>
      <c r="S32" s="8"/>
      <c r="T32" s="6"/>
    </row>
    <row r="33" spans="1:20" ht="15" outlineLevel="1" thickBot="1" x14ac:dyDescent="0.35">
      <c r="A33" s="3"/>
      <c r="B33" s="22"/>
      <c r="C33" s="15" t="s">
        <v>61</v>
      </c>
      <c r="D33" s="15"/>
      <c r="E33" s="15"/>
      <c r="F33" s="16" t="s">
        <v>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8"/>
      <c r="T33" s="6"/>
    </row>
    <row r="34" spans="1:20" ht="13.5" customHeight="1" x14ac:dyDescent="0.3">
      <c r="A34" s="4"/>
      <c r="B34" s="4"/>
      <c r="C34" s="18"/>
      <c r="D34" s="18"/>
      <c r="E34" s="18"/>
      <c r="F34" s="19" t="s">
        <v>17</v>
      </c>
      <c r="G34" s="20">
        <f>G13+G19+G25+G27+G31+G11+G15+G21+G23+G33+G9</f>
        <v>0</v>
      </c>
      <c r="H34" s="20">
        <f>H13+H19+H25+H27+H31+H11+H15+H21+H23+H33+H10</f>
        <v>551926.63</v>
      </c>
      <c r="I34" s="20">
        <f>I13+I19+I25+I27+I31+I10+I23+I15+I17</f>
        <v>748795.68</v>
      </c>
      <c r="J34" s="20">
        <f>J13+J19+J25+J27+J31+J16+J11+J9+J7+J23+J17</f>
        <v>1676410.48</v>
      </c>
      <c r="K34" s="20">
        <f>K13+K19+K25+K27+K31+K29+K17+K11+K9+K24+K15</f>
        <v>1466329.8699999999</v>
      </c>
      <c r="L34" s="20">
        <f>L13+L19+L25+L27+L31+L29+L17+L11+L9+L24+L15</f>
        <v>2841353.67</v>
      </c>
      <c r="M34" s="20">
        <f>M13+M19+M25+M27+M31+M9+M11+M21+M24+M17</f>
        <v>646968.31000000006</v>
      </c>
      <c r="N34" s="20">
        <f>N13+N19+N25+N27+N31+N9+N7+N23+N29+N17+N15+N11</f>
        <v>525296.22000000009</v>
      </c>
      <c r="O34" s="20">
        <f>O13+O19+O25+O27+O31+O29+O15+O9+O7+O23</f>
        <v>4842555.6199999992</v>
      </c>
      <c r="P34" s="20">
        <f>P13+P19+P25+P27+P31+P29+P9+P7+P17+P15+P23+P11</f>
        <v>1024827.3400000001</v>
      </c>
      <c r="Q34" s="20">
        <f>Q13+Q19+Q25+Q27+Q31+Q15+Q9+Q24+Q17+Q7</f>
        <v>1406449.5799999996</v>
      </c>
      <c r="R34" s="21">
        <f>R8+R10+R12+R14+R16+R18+R20+R22+R24+R26+R28+R30+R32</f>
        <v>15730913.400000002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6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4"/>
      <c r="T36" s="6"/>
    </row>
    <row r="37" spans="1:20" x14ac:dyDescent="0.3">
      <c r="R37" s="23"/>
      <c r="T37" s="7"/>
    </row>
    <row r="38" spans="1:20" x14ac:dyDescent="0.3">
      <c r="S38" s="23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2023-04-10T02:34:33Z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