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3F3C18AB-DC9B-4EFE-8F0A-E5DE675EB3FB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H10" i="2" l="1"/>
  <c r="H8" i="2"/>
  <c r="I30" i="2" l="1"/>
  <c r="R31" i="2" l="1"/>
  <c r="J32" i="2"/>
  <c r="H16" i="2" l="1"/>
  <c r="P36" i="2" l="1"/>
  <c r="P22" i="2"/>
  <c r="N36" i="2"/>
  <c r="I10" i="2"/>
  <c r="R28" i="2" l="1"/>
  <c r="M34" i="2"/>
  <c r="H18" i="2"/>
  <c r="R9" i="2" l="1"/>
  <c r="K34" i="2"/>
  <c r="O36" i="2" l="1"/>
  <c r="O12" i="2"/>
  <c r="M16" i="2"/>
  <c r="Q36" i="2" l="1"/>
  <c r="Q12" i="2"/>
  <c r="L34" i="2"/>
  <c r="L18" i="2" l="1"/>
  <c r="R33" i="2" l="1"/>
  <c r="R34" i="2" s="1"/>
  <c r="R32" i="2"/>
  <c r="R29" i="2"/>
  <c r="R30" i="2" s="1"/>
  <c r="R25" i="2"/>
  <c r="R26" i="2" s="1"/>
  <c r="R23" i="2"/>
  <c r="R24" i="2" s="1"/>
  <c r="R19" i="2"/>
  <c r="R20" i="2" s="1"/>
  <c r="R17" i="2"/>
  <c r="R18" i="2" s="1"/>
  <c r="R15" i="2"/>
  <c r="R16" i="2" s="1"/>
  <c r="R13" i="2"/>
  <c r="R14" i="2" s="1"/>
  <c r="R11" i="2"/>
  <c r="R12" i="2" s="1"/>
  <c r="R10" i="2"/>
  <c r="R7" i="2"/>
  <c r="R8" i="2" s="1"/>
  <c r="L32" i="2" l="1"/>
  <c r="L30" i="2"/>
  <c r="L26" i="2"/>
  <c r="L24" i="2"/>
  <c r="L36" i="2" s="1"/>
  <c r="L20" i="2"/>
  <c r="L14" i="2"/>
  <c r="L10" i="2"/>
  <c r="P12" i="2" l="1"/>
  <c r="I26" i="2" l="1"/>
  <c r="P8" i="2" l="1"/>
  <c r="I36" i="2" l="1"/>
  <c r="I18" i="2" l="1"/>
  <c r="G10" i="2"/>
  <c r="P24" i="2" l="1"/>
  <c r="G36" i="2" l="1"/>
  <c r="G14" i="2"/>
  <c r="Q16" i="2" l="1"/>
  <c r="Q8" i="2"/>
  <c r="P20" i="2"/>
  <c r="P18" i="2"/>
  <c r="P16" i="2"/>
  <c r="O16" i="2"/>
  <c r="J18" i="2"/>
  <c r="J16" i="2"/>
  <c r="J36" i="2" s="1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12" i="2"/>
  <c r="R21" i="2" l="1"/>
  <c r="R22" i="2" s="1"/>
  <c r="R36" i="2" s="1"/>
  <c r="H36" i="2"/>
  <c r="Q26" i="2"/>
  <c r="P32" i="2"/>
  <c r="O32" i="2"/>
  <c r="O24" i="2"/>
  <c r="N32" i="2"/>
  <c r="N24" i="2"/>
  <c r="M24" i="2"/>
  <c r="M36" i="2" s="1"/>
  <c r="K32" i="2"/>
  <c r="K24" i="2"/>
  <c r="K36" i="2" s="1"/>
  <c r="K10" i="2"/>
  <c r="J26" i="2" l="1"/>
  <c r="G18" i="2" l="1"/>
  <c r="O8" i="2"/>
  <c r="K20" i="2"/>
  <c r="H30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J30" i="2"/>
  <c r="K30" i="2"/>
  <c r="M30" i="2"/>
  <c r="N30" i="2"/>
  <c r="O30" i="2"/>
  <c r="P30" i="2"/>
  <c r="Q30" i="2"/>
  <c r="H34" i="2"/>
  <c r="I34" i="2"/>
  <c r="J34" i="2"/>
  <c r="N34" i="2"/>
  <c r="O34" i="2"/>
  <c r="P34" i="2"/>
  <c r="Q34" i="2"/>
  <c r="Q24" i="2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<sst xmlns="http://schemas.openxmlformats.org/spreadsheetml/2006/main" count="89" uniqueCount="66">
  <si>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</si>
  <si>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</si>
  <si>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</si>
  <si>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</si>
  <si>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</si>
  <si>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</si>
  <si>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</si>
  <si>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</si>
  <si>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</si>
  <si>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</si>
  <si>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</si>
  <si>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</si>
  <si>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</si>
  <si>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</si>
  <si>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</si>
  <si>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</si>
  <si>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</si>
  <si>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</si>
  <si>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</si>
  <si>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</si>
  <si>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</si>
  <si>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</si>
  <si>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</si>
  <si>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</si>
  <si>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</si>
  <si>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</si>
  <si>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</si>
  <si>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</si>
  <si>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</si>
  <si>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</si>
  <si>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</si>
  <si>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</si>
  <si>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</si>
  <si>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</si>
  <si>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</si>
  <si>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</si>
  <si>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</si>
  <si>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</si>
  <si>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</si>
  <si>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</si>
  <si>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</si>
  <si>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</si>
  <si>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</si>
  <si>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</si>
  <si>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</si>
  <si>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</si>
  <si>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</si>
  <si>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</si>
  <si>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</si>
  <si>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</si>
  <si>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</si>
  <si>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</si>
  <si>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</si>
  <si>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</si>
  <si>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</si>
  <si>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</si>
  <si>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</si>
  <si>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</si>
  <si>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</si>
  <si>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</si>
  <si>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</si>
  <si>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</si>
  <si>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</si>
  <si>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10602010</t>
  </si>
  <si>
    <t>Налог на имущество организаций</t>
  </si>
  <si>
    <t>01-01-2024
01-11-2024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</si>
</sst>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9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39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showGridLines="0" showZeros="0" tabSelected="1" topLeftCell="C1" zoomScale="81" zoomScaleNormal="81" workbookViewId="0">
      <pane xSplit="4" ySplit="6" topLeftCell="N7" activePane="bottomRight" state="frozen"/>
      <selection activeCell="C1" sqref="C1"/>
      <selection pane="topRight" activeCell="G1" sqref="G1"/>
      <selection pane="bottomLeft" activeCell="C7" sqref="C7"/>
      <selection pane="bottomRight" activeCell="S1" sqref="S1:AM1048576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6384" width="8.88671875" style="1"/>
  </cols>
  <sheetData>
    <row r="1" spans="1:18" ht="14.55" customHeight="1" x14ac:dyDescent="0.3">
      <c r="A1" s="20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6.95" customHeigh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4.55" customHeight="1" x14ac:dyDescent="0.3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2.75" customHeight="1" thickBot="1" x14ac:dyDescent="0.35">
      <c r="A4" s="32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52.8" customHeight="1" thickBot="1" x14ac:dyDescent="0.35">
      <c r="A5" s="21" t="s">
        <v>3</v>
      </c>
      <c r="B5" s="23" t="s">
        <v>3</v>
      </c>
      <c r="C5" s="25" t="s">
        <v>4</v>
      </c>
      <c r="D5" s="25" t="s">
        <v>3</v>
      </c>
      <c r="E5" s="25" t="s">
        <v>3</v>
      </c>
      <c r="F5" s="25" t="s">
        <v>5</v>
      </c>
      <c r="G5" s="7" t="s">
        <v>6</v>
      </c>
      <c r="H5" s="18" t="s">
        <v>7</v>
      </c>
      <c r="I5" s="18" t="s">
        <v>8</v>
      </c>
      <c r="J5" s="18" t="s">
        <v>9</v>
      </c>
      <c r="K5" s="18" t="s">
        <v>15</v>
      </c>
      <c r="L5" s="18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16</v>
      </c>
      <c r="R5" s="7" t="s">
        <v>17</v>
      </c>
    </row>
    <row r="6" spans="1:18" ht="27" thickBot="1" x14ac:dyDescent="0.35">
      <c r="A6" s="22"/>
      <c r="B6" s="24"/>
      <c r="C6" s="26"/>
      <c r="D6" s="26"/>
      <c r="E6" s="26"/>
      <c r="F6" s="26"/>
      <c r="G6" s="8" t="s">
        <v>65</v>
      </c>
      <c r="H6" s="8" t="s">
        <v>65</v>
      </c>
      <c r="I6" s="8" t="s">
        <v>65</v>
      </c>
      <c r="J6" s="8" t="s">
        <v>65</v>
      </c>
      <c r="K6" s="8" t="s">
        <v>65</v>
      </c>
      <c r="L6" s="8" t="s">
        <v>65</v>
      </c>
      <c r="M6" s="8" t="s">
        <v>65</v>
      </c>
      <c r="N6" s="8" t="s">
        <v>65</v>
      </c>
      <c r="O6" s="8" t="s">
        <v>65</v>
      </c>
      <c r="P6" s="8" t="s">
        <v>65</v>
      </c>
      <c r="Q6" s="8" t="s">
        <v>65</v>
      </c>
      <c r="R6" s="8" t="s">
        <v>65</v>
      </c>
    </row>
    <row r="7" spans="1:18" ht="39.6" x14ac:dyDescent="0.3">
      <c r="A7" s="3"/>
      <c r="B7" s="5"/>
      <c r="C7" s="9" t="s">
        <v>18</v>
      </c>
      <c r="D7" s="9"/>
      <c r="E7" s="9"/>
      <c r="F7" s="10" t="s">
        <v>19</v>
      </c>
      <c r="G7" s="11">
        <v>0</v>
      </c>
      <c r="H7" s="11">
        <v>27436</v>
      </c>
      <c r="I7" s="11">
        <v>0</v>
      </c>
      <c r="J7" s="11"/>
      <c r="K7" s="11">
        <v>0</v>
      </c>
      <c r="L7" s="11"/>
      <c r="M7" s="11">
        <v>0</v>
      </c>
      <c r="N7" s="11"/>
      <c r="O7" s="11"/>
      <c r="P7" s="11"/>
      <c r="Q7" s="11"/>
      <c r="R7" s="11">
        <f>H7+I7+J7+K7+M7+N7+O7+P7+L7+Q7</f>
        <v>27436</v>
      </c>
    </row>
    <row r="8" spans="1:18" outlineLevel="1" x14ac:dyDescent="0.3">
      <c r="A8" s="3"/>
      <c r="B8" s="5"/>
      <c r="C8" s="9" t="s">
        <v>20</v>
      </c>
      <c r="D8" s="9"/>
      <c r="E8" s="9"/>
      <c r="F8" s="10" t="s">
        <v>21</v>
      </c>
      <c r="G8" s="11">
        <v>0</v>
      </c>
      <c r="H8" s="11">
        <f>H7</f>
        <v>27436</v>
      </c>
      <c r="I8" s="11">
        <v>0</v>
      </c>
      <c r="J8" s="11">
        <f>J7</f>
        <v>0</v>
      </c>
      <c r="K8" s="11">
        <v>0</v>
      </c>
      <c r="L8" s="11"/>
      <c r="M8" s="11">
        <v>0</v>
      </c>
      <c r="N8" s="11">
        <f>N7</f>
        <v>0</v>
      </c>
      <c r="O8" s="11">
        <f>O7</f>
        <v>0</v>
      </c>
      <c r="P8" s="11">
        <f>P7</f>
        <v>0</v>
      </c>
      <c r="Q8" s="11">
        <f>Q7</f>
        <v>0</v>
      </c>
      <c r="R8" s="11">
        <f>R7</f>
        <v>27436</v>
      </c>
    </row>
    <row r="9" spans="1:18" ht="92.4" x14ac:dyDescent="0.3">
      <c r="A9" s="3"/>
      <c r="B9" s="5"/>
      <c r="C9" s="9" t="s">
        <v>22</v>
      </c>
      <c r="D9" s="9"/>
      <c r="E9" s="9"/>
      <c r="F9" s="10" t="s">
        <v>23</v>
      </c>
      <c r="G9" s="11"/>
      <c r="H9" s="11">
        <v>4456</v>
      </c>
      <c r="I9" s="11"/>
      <c r="J9" s="11"/>
      <c r="K9" s="11"/>
      <c r="L9" s="11">
        <v>215930.71</v>
      </c>
      <c r="M9" s="11"/>
      <c r="N9" s="11"/>
      <c r="O9" s="11">
        <v>1633025.12</v>
      </c>
      <c r="P9" s="11"/>
      <c r="Q9" s="11">
        <v>77150.91</v>
      </c>
      <c r="R9" s="11">
        <f>H9+I9+J9+K9+M9+N9+O9+P9+L9+Q9+G9</f>
        <v>1930562.74</v>
      </c>
    </row>
    <row r="10" spans="1:18" outlineLevel="1" x14ac:dyDescent="0.3">
      <c r="A10" s="3"/>
      <c r="B10" s="5"/>
      <c r="C10" s="9" t="s">
        <v>24</v>
      </c>
      <c r="D10" s="9"/>
      <c r="E10" s="9"/>
      <c r="F10" s="10" t="s">
        <v>25</v>
      </c>
      <c r="G10" s="11">
        <f t="shared" ref="G10" si="0">G9</f>
        <v>0</v>
      </c>
      <c r="H10" s="11">
        <f>H9</f>
        <v>4456</v>
      </c>
      <c r="I10" s="11">
        <f>I9</f>
        <v>0</v>
      </c>
      <c r="J10" s="11">
        <f t="shared" ref="J10:Q10" si="1">J9</f>
        <v>0</v>
      </c>
      <c r="K10" s="11">
        <f>K9</f>
        <v>0</v>
      </c>
      <c r="L10" s="11">
        <f>L9</f>
        <v>215930.71</v>
      </c>
      <c r="M10" s="11">
        <f t="shared" si="1"/>
        <v>0</v>
      </c>
      <c r="N10" s="11">
        <f t="shared" si="1"/>
        <v>0</v>
      </c>
      <c r="O10" s="11">
        <f t="shared" si="1"/>
        <v>1633025.12</v>
      </c>
      <c r="P10" s="11">
        <f t="shared" si="1"/>
        <v>0</v>
      </c>
      <c r="Q10" s="11">
        <f t="shared" si="1"/>
        <v>77150.91</v>
      </c>
      <c r="R10" s="11">
        <f>R9</f>
        <v>1930562.74</v>
      </c>
    </row>
    <row r="11" spans="1:18" ht="145.19999999999999" x14ac:dyDescent="0.3">
      <c r="A11" s="3"/>
      <c r="B11" s="5"/>
      <c r="C11" s="9" t="s">
        <v>26</v>
      </c>
      <c r="D11" s="9"/>
      <c r="E11" s="9"/>
      <c r="F11" s="10" t="s">
        <v>27</v>
      </c>
      <c r="G11" s="11">
        <v>0</v>
      </c>
      <c r="H11" s="11"/>
      <c r="I11" s="11"/>
      <c r="J11" s="11">
        <v>20654</v>
      </c>
      <c r="K11" s="11">
        <v>0</v>
      </c>
      <c r="L11" s="11"/>
      <c r="M11" s="11"/>
      <c r="N11" s="11"/>
      <c r="O11" s="11"/>
      <c r="P11" s="11"/>
      <c r="Q11" s="11"/>
      <c r="R11" s="11">
        <f>H11+I11+J11+K11+M11+N11+O11+P11+L11+Q11</f>
        <v>20654</v>
      </c>
    </row>
    <row r="12" spans="1:18" outlineLevel="1" x14ac:dyDescent="0.3">
      <c r="A12" s="3"/>
      <c r="B12" s="5"/>
      <c r="C12" s="9" t="s">
        <v>24</v>
      </c>
      <c r="D12" s="9"/>
      <c r="E12" s="9"/>
      <c r="F12" s="10" t="s">
        <v>25</v>
      </c>
      <c r="G12" s="11">
        <v>0</v>
      </c>
      <c r="H12" s="11">
        <f>H11</f>
        <v>0</v>
      </c>
      <c r="I12" s="11"/>
      <c r="J12" s="11">
        <f>J11</f>
        <v>20654</v>
      </c>
      <c r="K12" s="11"/>
      <c r="L12" s="11"/>
      <c r="M12" s="11">
        <f t="shared" ref="M12:R12" si="2">M11</f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0</v>
      </c>
      <c r="R12" s="11">
        <f t="shared" si="2"/>
        <v>20654</v>
      </c>
    </row>
    <row r="13" spans="1:18" ht="52.8" x14ac:dyDescent="0.3">
      <c r="A13" s="3"/>
      <c r="B13" s="5"/>
      <c r="C13" s="9" t="s">
        <v>28</v>
      </c>
      <c r="D13" s="9"/>
      <c r="E13" s="9"/>
      <c r="F13" s="10" t="s">
        <v>29</v>
      </c>
      <c r="G13" s="11"/>
      <c r="H13" s="11">
        <v>40634.07</v>
      </c>
      <c r="I13" s="11">
        <v>63075.75</v>
      </c>
      <c r="J13" s="11">
        <v>259107.20000000001</v>
      </c>
      <c r="K13" s="11">
        <v>209311.75</v>
      </c>
      <c r="L13" s="11">
        <v>96711.66</v>
      </c>
      <c r="M13" s="11">
        <v>78755.350000000006</v>
      </c>
      <c r="N13" s="11">
        <v>41465.69</v>
      </c>
      <c r="O13" s="11">
        <v>120439.5</v>
      </c>
      <c r="P13" s="11">
        <v>203426.72</v>
      </c>
      <c r="Q13" s="11">
        <v>120115.47</v>
      </c>
      <c r="R13" s="11">
        <f>H13+I13+J13+K13+M13+N13+O13+P13+L13+Q13</f>
        <v>1233043.1599999999</v>
      </c>
    </row>
    <row r="14" spans="1:18" outlineLevel="1" x14ac:dyDescent="0.3">
      <c r="A14" s="3"/>
      <c r="B14" s="5"/>
      <c r="C14" s="9" t="s">
        <v>24</v>
      </c>
      <c r="D14" s="9"/>
      <c r="E14" s="9"/>
      <c r="F14" s="10" t="s">
        <v>25</v>
      </c>
      <c r="G14" s="11">
        <f>G13</f>
        <v>0</v>
      </c>
      <c r="H14" s="11">
        <f>H13</f>
        <v>40634.07</v>
      </c>
      <c r="I14" s="11">
        <f t="shared" ref="I14:Q14" si="3">I13</f>
        <v>63075.75</v>
      </c>
      <c r="J14" s="11">
        <f t="shared" si="3"/>
        <v>259107.20000000001</v>
      </c>
      <c r="K14" s="11">
        <f t="shared" si="3"/>
        <v>209311.75</v>
      </c>
      <c r="L14" s="11">
        <f>L13</f>
        <v>96711.66</v>
      </c>
      <c r="M14" s="11">
        <f t="shared" si="3"/>
        <v>78755.350000000006</v>
      </c>
      <c r="N14" s="11">
        <f t="shared" si="3"/>
        <v>41465.69</v>
      </c>
      <c r="O14" s="11">
        <f t="shared" si="3"/>
        <v>120439.5</v>
      </c>
      <c r="P14" s="11">
        <f t="shared" si="3"/>
        <v>203426.72</v>
      </c>
      <c r="Q14" s="11">
        <f t="shared" si="3"/>
        <v>120115.47</v>
      </c>
      <c r="R14" s="11">
        <f>R13</f>
        <v>1233043.1599999999</v>
      </c>
    </row>
    <row r="15" spans="1:18" ht="52.8" x14ac:dyDescent="0.3">
      <c r="A15" s="3"/>
      <c r="B15" s="5"/>
      <c r="C15" s="9" t="s">
        <v>30</v>
      </c>
      <c r="D15" s="9"/>
      <c r="E15" s="9"/>
      <c r="F15" s="10" t="s">
        <v>31</v>
      </c>
      <c r="G15" s="11"/>
      <c r="H15" s="11"/>
      <c r="I15" s="11"/>
      <c r="J15" s="11">
        <v>17640</v>
      </c>
      <c r="K15" s="11">
        <v>6329.39</v>
      </c>
      <c r="L15" s="11">
        <v>25950</v>
      </c>
      <c r="M15" s="11"/>
      <c r="N15" s="11"/>
      <c r="O15" s="11">
        <v>1110044.8</v>
      </c>
      <c r="P15" s="11"/>
      <c r="Q15" s="11">
        <v>24259</v>
      </c>
      <c r="R15" s="11">
        <f>H15+I15+J15+K15+M15+N15+O15+P15+L15+Q15</f>
        <v>1184223.19</v>
      </c>
    </row>
    <row r="16" spans="1:18" ht="39.6" outlineLevel="1" x14ac:dyDescent="0.3">
      <c r="A16" s="3"/>
      <c r="B16" s="5"/>
      <c r="C16" s="9" t="s">
        <v>32</v>
      </c>
      <c r="D16" s="9"/>
      <c r="E16" s="9"/>
      <c r="F16" s="10" t="s">
        <v>33</v>
      </c>
      <c r="G16" s="11"/>
      <c r="H16" s="11">
        <f>H15</f>
        <v>0</v>
      </c>
      <c r="I16" s="11">
        <f t="shared" ref="I16:R16" si="4">I15</f>
        <v>0</v>
      </c>
      <c r="J16" s="11">
        <f t="shared" si="4"/>
        <v>17640</v>
      </c>
      <c r="K16" s="11">
        <f t="shared" si="4"/>
        <v>6329.39</v>
      </c>
      <c r="L16" s="11">
        <v>25950</v>
      </c>
      <c r="M16" s="11">
        <f t="shared" si="4"/>
        <v>0</v>
      </c>
      <c r="N16" s="11">
        <f t="shared" si="4"/>
        <v>0</v>
      </c>
      <c r="O16" s="11">
        <f t="shared" si="4"/>
        <v>1110044.8</v>
      </c>
      <c r="P16" s="11">
        <f t="shared" si="4"/>
        <v>0</v>
      </c>
      <c r="Q16" s="11">
        <f t="shared" si="4"/>
        <v>24259</v>
      </c>
      <c r="R16" s="11">
        <f t="shared" si="4"/>
        <v>1184223.19</v>
      </c>
    </row>
    <row r="17" spans="1:18" ht="66" x14ac:dyDescent="0.3">
      <c r="A17" s="3"/>
      <c r="B17" s="5"/>
      <c r="C17" s="9" t="s">
        <v>34</v>
      </c>
      <c r="D17" s="9"/>
      <c r="E17" s="9"/>
      <c r="F17" s="10" t="s">
        <v>35</v>
      </c>
      <c r="G17" s="11"/>
      <c r="H17" s="11"/>
      <c r="I17" s="11"/>
      <c r="J17" s="11"/>
      <c r="K17" s="11"/>
      <c r="L17" s="11"/>
      <c r="M17" s="11"/>
      <c r="N17" s="11"/>
      <c r="O17" s="11"/>
      <c r="P17" s="11">
        <v>41667</v>
      </c>
      <c r="Q17" s="11"/>
      <c r="R17" s="11">
        <f>H17+I17+J17+K17+M17+N17+O17+P17+L17+Q17</f>
        <v>41667</v>
      </c>
    </row>
    <row r="18" spans="1:18" ht="39.6" outlineLevel="1" x14ac:dyDescent="0.3">
      <c r="A18" s="3"/>
      <c r="B18" s="5"/>
      <c r="C18" s="9" t="s">
        <v>32</v>
      </c>
      <c r="D18" s="9"/>
      <c r="E18" s="9"/>
      <c r="F18" s="10" t="s">
        <v>33</v>
      </c>
      <c r="G18" s="11">
        <f>G17</f>
        <v>0</v>
      </c>
      <c r="H18" s="11">
        <f>H17</f>
        <v>0</v>
      </c>
      <c r="I18" s="11">
        <f t="shared" ref="I18:N18" si="5">I17</f>
        <v>0</v>
      </c>
      <c r="J18" s="11">
        <f t="shared" si="5"/>
        <v>0</v>
      </c>
      <c r="K18" s="11">
        <f t="shared" si="5"/>
        <v>0</v>
      </c>
      <c r="L18" s="11">
        <f t="shared" si="5"/>
        <v>0</v>
      </c>
      <c r="M18" s="11">
        <f t="shared" si="5"/>
        <v>0</v>
      </c>
      <c r="N18" s="11">
        <f t="shared" si="5"/>
        <v>0</v>
      </c>
      <c r="O18" s="11">
        <v>0</v>
      </c>
      <c r="P18" s="11">
        <f>P17</f>
        <v>41667</v>
      </c>
      <c r="Q18" s="11">
        <v>0</v>
      </c>
      <c r="R18" s="11">
        <f>R17</f>
        <v>41667</v>
      </c>
    </row>
    <row r="19" spans="1:18" ht="26.4" x14ac:dyDescent="0.3">
      <c r="A19" s="3"/>
      <c r="B19" s="5"/>
      <c r="C19" s="9" t="s">
        <v>36</v>
      </c>
      <c r="D19" s="9"/>
      <c r="E19" s="9"/>
      <c r="F19" s="10" t="s">
        <v>37</v>
      </c>
      <c r="G19" s="11">
        <v>0</v>
      </c>
      <c r="H19" s="11">
        <v>1471.18</v>
      </c>
      <c r="I19" s="11">
        <v>22535.63</v>
      </c>
      <c r="J19" s="11"/>
      <c r="K19" s="11"/>
      <c r="L19" s="11">
        <v>3878</v>
      </c>
      <c r="M19" s="11"/>
      <c r="N19" s="11"/>
      <c r="O19" s="11"/>
      <c r="P19" s="11">
        <v>3052</v>
      </c>
      <c r="Q19" s="11">
        <v>29076.82</v>
      </c>
      <c r="R19" s="11">
        <f>H19+I19+J19+K19+M19+N19+O19+P19+L19+Q19</f>
        <v>60013.630000000005</v>
      </c>
    </row>
    <row r="20" spans="1:18" ht="26.4" outlineLevel="1" x14ac:dyDescent="0.3">
      <c r="A20" s="3"/>
      <c r="B20" s="5"/>
      <c r="C20" s="9" t="s">
        <v>38</v>
      </c>
      <c r="D20" s="9"/>
      <c r="E20" s="9"/>
      <c r="F20" s="10" t="s">
        <v>39</v>
      </c>
      <c r="G20" s="11">
        <v>0</v>
      </c>
      <c r="H20" s="11">
        <f t="shared" ref="H20:Q20" si="6">H19</f>
        <v>1471.18</v>
      </c>
      <c r="I20" s="11">
        <f t="shared" si="6"/>
        <v>22535.63</v>
      </c>
      <c r="J20" s="11"/>
      <c r="K20" s="11">
        <f t="shared" si="6"/>
        <v>0</v>
      </c>
      <c r="L20" s="11">
        <f>L19</f>
        <v>3878</v>
      </c>
      <c r="M20" s="11">
        <f t="shared" si="6"/>
        <v>0</v>
      </c>
      <c r="N20" s="11">
        <f t="shared" si="6"/>
        <v>0</v>
      </c>
      <c r="O20" s="11">
        <f t="shared" si="6"/>
        <v>0</v>
      </c>
      <c r="P20" s="11">
        <f t="shared" si="6"/>
        <v>3052</v>
      </c>
      <c r="Q20" s="11">
        <f t="shared" si="6"/>
        <v>29076.82</v>
      </c>
      <c r="R20" s="11">
        <f>R19</f>
        <v>60013.630000000005</v>
      </c>
    </row>
    <row r="21" spans="1:18" x14ac:dyDescent="0.3">
      <c r="A21" s="3"/>
      <c r="B21" s="5"/>
      <c r="C21" s="9" t="s">
        <v>40</v>
      </c>
      <c r="D21" s="9"/>
      <c r="E21" s="9"/>
      <c r="F21" s="10" t="s">
        <v>41</v>
      </c>
      <c r="G21" s="11">
        <v>0</v>
      </c>
      <c r="H21" s="11">
        <f>H22</f>
        <v>0</v>
      </c>
      <c r="I21" s="11">
        <v>0</v>
      </c>
      <c r="J21" s="11">
        <v>0</v>
      </c>
      <c r="K21" s="11"/>
      <c r="L21" s="11"/>
      <c r="M21" s="11"/>
      <c r="N21" s="11">
        <v>0</v>
      </c>
      <c r="O21" s="11">
        <v>0</v>
      </c>
      <c r="P21" s="11"/>
      <c r="Q21" s="11">
        <v>0</v>
      </c>
      <c r="R21" s="11">
        <f>H21+I21+J21+K21+M21+N21+O21+P21+L21+Q21</f>
        <v>0</v>
      </c>
    </row>
    <row r="22" spans="1:18" outlineLevel="1" x14ac:dyDescent="0.3">
      <c r="A22" s="3"/>
      <c r="B22" s="5"/>
      <c r="C22" s="9" t="s">
        <v>42</v>
      </c>
      <c r="D22" s="9"/>
      <c r="E22" s="9"/>
      <c r="F22" s="10" t="s">
        <v>43</v>
      </c>
      <c r="G22" s="11">
        <v>0</v>
      </c>
      <c r="H22" s="11"/>
      <c r="I22" s="11">
        <v>0</v>
      </c>
      <c r="J22" s="11">
        <v>0</v>
      </c>
      <c r="K22" s="11"/>
      <c r="L22" s="11"/>
      <c r="M22" s="11"/>
      <c r="N22" s="11">
        <v>0</v>
      </c>
      <c r="O22" s="11">
        <v>0</v>
      </c>
      <c r="P22" s="11">
        <f>P21</f>
        <v>0</v>
      </c>
      <c r="Q22" s="11">
        <v>0</v>
      </c>
      <c r="R22" s="11">
        <f>R21</f>
        <v>0</v>
      </c>
    </row>
    <row r="23" spans="1:18" ht="52.8" x14ac:dyDescent="0.3">
      <c r="A23" s="3"/>
      <c r="B23" s="5"/>
      <c r="C23" s="9" t="s">
        <v>44</v>
      </c>
      <c r="D23" s="9"/>
      <c r="E23" s="9"/>
      <c r="F23" s="10" t="s">
        <v>45</v>
      </c>
      <c r="G23" s="11">
        <v>0</v>
      </c>
      <c r="H23" s="11"/>
      <c r="I23" s="11"/>
      <c r="J23" s="11"/>
      <c r="K23" s="11"/>
      <c r="L23" s="11">
        <v>1636</v>
      </c>
      <c r="M23" s="11"/>
      <c r="N23" s="11"/>
      <c r="O23" s="11">
        <v>4242</v>
      </c>
      <c r="P23" s="11"/>
      <c r="Q23" s="11">
        <v>39069</v>
      </c>
      <c r="R23" s="11">
        <f>H23+I23+J23+K23+M23+N23+O23+P23+L23+Q23</f>
        <v>44947</v>
      </c>
    </row>
    <row r="24" spans="1:18" outlineLevel="1" x14ac:dyDescent="0.3">
      <c r="A24" s="3"/>
      <c r="B24" s="5"/>
      <c r="C24" s="9"/>
      <c r="D24" s="9"/>
      <c r="E24" s="9"/>
      <c r="F24" s="10" t="s">
        <v>46</v>
      </c>
      <c r="G24" s="11">
        <v>0</v>
      </c>
      <c r="H24" s="11">
        <f t="shared" ref="H24:O24" si="7">H23</f>
        <v>0</v>
      </c>
      <c r="I24" s="11">
        <f t="shared" si="7"/>
        <v>0</v>
      </c>
      <c r="J24" s="11">
        <f t="shared" si="7"/>
        <v>0</v>
      </c>
      <c r="K24" s="11">
        <f t="shared" si="7"/>
        <v>0</v>
      </c>
      <c r="L24" s="11">
        <f>L23</f>
        <v>1636</v>
      </c>
      <c r="M24" s="11">
        <f t="shared" si="7"/>
        <v>0</v>
      </c>
      <c r="N24" s="11">
        <f t="shared" si="7"/>
        <v>0</v>
      </c>
      <c r="O24" s="11">
        <f t="shared" si="7"/>
        <v>4242</v>
      </c>
      <c r="P24" s="11">
        <f>P23</f>
        <v>0</v>
      </c>
      <c r="Q24" s="11">
        <f>Q23</f>
        <v>39069</v>
      </c>
      <c r="R24" s="11">
        <f>R23</f>
        <v>44947</v>
      </c>
    </row>
    <row r="25" spans="1:18" ht="52.8" x14ac:dyDescent="0.3">
      <c r="A25" s="3"/>
      <c r="B25" s="5"/>
      <c r="C25" s="9" t="s">
        <v>47</v>
      </c>
      <c r="D25" s="9"/>
      <c r="E25" s="9"/>
      <c r="F25" s="10" t="s">
        <v>48</v>
      </c>
      <c r="G25" s="11">
        <v>0</v>
      </c>
      <c r="H25" s="11">
        <v>50255.9</v>
      </c>
      <c r="I25" s="11">
        <v>64990.43</v>
      </c>
      <c r="J25" s="11">
        <v>115869.37</v>
      </c>
      <c r="K25" s="11">
        <v>189032.66</v>
      </c>
      <c r="L25" s="11">
        <v>115565.99</v>
      </c>
      <c r="M25" s="11">
        <v>40906.93</v>
      </c>
      <c r="N25" s="11">
        <v>38779.279999999999</v>
      </c>
      <c r="O25" s="11">
        <v>158327</v>
      </c>
      <c r="P25" s="11">
        <v>82712.31</v>
      </c>
      <c r="Q25" s="11">
        <v>214425.22</v>
      </c>
      <c r="R25" s="11">
        <f>H25+I25+J25+K25+M25+N25+O25+P25+L25+Q25</f>
        <v>1070865.0899999999</v>
      </c>
    </row>
    <row r="26" spans="1:18" outlineLevel="1" x14ac:dyDescent="0.3">
      <c r="A26" s="3"/>
      <c r="B26" s="5"/>
      <c r="C26" s="9" t="s">
        <v>49</v>
      </c>
      <c r="D26" s="9"/>
      <c r="E26" s="9"/>
      <c r="F26" s="10" t="s">
        <v>50</v>
      </c>
      <c r="G26" s="11">
        <v>0</v>
      </c>
      <c r="H26" s="11">
        <f>H25</f>
        <v>50255.9</v>
      </c>
      <c r="I26" s="11">
        <f>I25</f>
        <v>64990.43</v>
      </c>
      <c r="J26" s="11">
        <f>J25</f>
        <v>115869.37</v>
      </c>
      <c r="K26" s="11">
        <f t="shared" ref="K26:P26" si="8">K25</f>
        <v>189032.66</v>
      </c>
      <c r="L26" s="11">
        <f>L25</f>
        <v>115565.99</v>
      </c>
      <c r="M26" s="11">
        <f t="shared" si="8"/>
        <v>40906.93</v>
      </c>
      <c r="N26" s="11">
        <f t="shared" si="8"/>
        <v>38779.279999999999</v>
      </c>
      <c r="O26" s="11">
        <f t="shared" si="8"/>
        <v>158327</v>
      </c>
      <c r="P26" s="11">
        <f t="shared" si="8"/>
        <v>82712.31</v>
      </c>
      <c r="Q26" s="11">
        <f>Q25</f>
        <v>214425.22</v>
      </c>
      <c r="R26" s="11">
        <f>R25</f>
        <v>1070865.0899999999</v>
      </c>
    </row>
    <row r="27" spans="1:18" outlineLevel="1" x14ac:dyDescent="0.3">
      <c r="A27" s="3"/>
      <c r="B27" s="5"/>
      <c r="C27" s="9"/>
      <c r="D27" s="9"/>
      <c r="E27" s="9"/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outlineLevel="1" x14ac:dyDescent="0.3">
      <c r="A28" s="3"/>
      <c r="B28" s="5"/>
      <c r="C28" s="9" t="s">
        <v>63</v>
      </c>
      <c r="D28" s="9"/>
      <c r="E28" s="9"/>
      <c r="F28" s="10" t="s">
        <v>64</v>
      </c>
      <c r="G28" s="11"/>
      <c r="H28" s="11"/>
      <c r="I28" s="11">
        <v>9651</v>
      </c>
      <c r="J28" s="11">
        <v>11454</v>
      </c>
      <c r="K28" s="11"/>
      <c r="L28" s="11"/>
      <c r="M28" s="11"/>
      <c r="N28" s="11"/>
      <c r="O28" s="11">
        <v>279016</v>
      </c>
      <c r="P28" s="11">
        <v>14887</v>
      </c>
      <c r="Q28" s="11">
        <v>15809</v>
      </c>
      <c r="R28" s="11">
        <f>H28+I28+J28+K28+M28+N28+O28+P28+L28+Q28</f>
        <v>330817</v>
      </c>
    </row>
    <row r="29" spans="1:18" x14ac:dyDescent="0.3">
      <c r="A29" s="3"/>
      <c r="B29" s="5"/>
      <c r="C29" s="9" t="s">
        <v>51</v>
      </c>
      <c r="D29" s="9"/>
      <c r="E29" s="9"/>
      <c r="F29" s="10" t="s">
        <v>60</v>
      </c>
      <c r="G29" s="11">
        <v>0</v>
      </c>
      <c r="H29" s="11">
        <v>110369.79</v>
      </c>
      <c r="I29" s="11">
        <v>169000.7</v>
      </c>
      <c r="J29" s="11">
        <v>643681.17000000004</v>
      </c>
      <c r="K29" s="11">
        <v>203965.75</v>
      </c>
      <c r="L29" s="11">
        <v>1450578.19</v>
      </c>
      <c r="M29" s="11">
        <v>36546.25</v>
      </c>
      <c r="N29" s="11">
        <v>169376.15</v>
      </c>
      <c r="O29" s="11">
        <v>1291405.1200000001</v>
      </c>
      <c r="P29" s="11">
        <v>60334.28</v>
      </c>
      <c r="Q29" s="11">
        <v>201799.81</v>
      </c>
      <c r="R29" s="11">
        <f>H29+I29+J29+K29+M29+N29+O29+P29+L29+Q29</f>
        <v>4337057.21</v>
      </c>
    </row>
    <row r="30" spans="1:18" outlineLevel="1" x14ac:dyDescent="0.3">
      <c r="A30" s="3"/>
      <c r="B30" s="5"/>
      <c r="C30" s="9" t="s">
        <v>52</v>
      </c>
      <c r="D30" s="9"/>
      <c r="E30" s="9"/>
      <c r="F30" s="10" t="s">
        <v>53</v>
      </c>
      <c r="G30" s="11">
        <v>0</v>
      </c>
      <c r="H30" s="11">
        <f>H29</f>
        <v>110369.79</v>
      </c>
      <c r="I30" s="11">
        <f>I29</f>
        <v>169000.7</v>
      </c>
      <c r="J30" s="11">
        <f t="shared" ref="J30:Q30" si="9">J29</f>
        <v>643681.17000000004</v>
      </c>
      <c r="K30" s="11">
        <f t="shared" si="9"/>
        <v>203965.75</v>
      </c>
      <c r="L30" s="11">
        <f>L29</f>
        <v>1450578.19</v>
      </c>
      <c r="M30" s="11">
        <f t="shared" si="9"/>
        <v>36546.25</v>
      </c>
      <c r="N30" s="11">
        <f t="shared" si="9"/>
        <v>169376.15</v>
      </c>
      <c r="O30" s="11">
        <f t="shared" si="9"/>
        <v>1291405.1200000001</v>
      </c>
      <c r="P30" s="11">
        <f t="shared" si="9"/>
        <v>60334.28</v>
      </c>
      <c r="Q30" s="11">
        <f t="shared" si="9"/>
        <v>201799.81</v>
      </c>
      <c r="R30" s="11">
        <f>R29</f>
        <v>4337057.21</v>
      </c>
    </row>
    <row r="31" spans="1:18" ht="52.8" x14ac:dyDescent="0.3">
      <c r="A31" s="3"/>
      <c r="B31" s="5"/>
      <c r="C31" s="9" t="s">
        <v>54</v>
      </c>
      <c r="D31" s="9"/>
      <c r="E31" s="9"/>
      <c r="F31" s="10" t="s">
        <v>55</v>
      </c>
      <c r="G31" s="11">
        <v>0</v>
      </c>
      <c r="H31" s="11">
        <v>0</v>
      </c>
      <c r="I31" s="11">
        <v>0</v>
      </c>
      <c r="J31" s="11">
        <v>1523256</v>
      </c>
      <c r="K31" s="11"/>
      <c r="L31" s="11">
        <v>834542</v>
      </c>
      <c r="M31" s="11">
        <v>0</v>
      </c>
      <c r="N31" s="11"/>
      <c r="O31" s="11">
        <v>562617.23</v>
      </c>
      <c r="P31" s="11"/>
      <c r="Q31" s="11">
        <v>0</v>
      </c>
      <c r="R31" s="11">
        <f>H31+I31+J31+K31+M31+N31+O31+P31+L31+Q31</f>
        <v>2920415.23</v>
      </c>
    </row>
    <row r="32" spans="1:18" outlineLevel="1" x14ac:dyDescent="0.3">
      <c r="A32" s="3"/>
      <c r="B32" s="5"/>
      <c r="C32" s="9" t="s">
        <v>56</v>
      </c>
      <c r="D32" s="9"/>
      <c r="E32" s="9"/>
      <c r="F32" s="10" t="s">
        <v>57</v>
      </c>
      <c r="G32" s="11">
        <v>0</v>
      </c>
      <c r="H32" s="11">
        <v>0</v>
      </c>
      <c r="I32" s="11">
        <v>0</v>
      </c>
      <c r="J32" s="11">
        <f>J31</f>
        <v>1523256</v>
      </c>
      <c r="K32" s="11">
        <f>K31</f>
        <v>0</v>
      </c>
      <c r="L32" s="11">
        <f>L31</f>
        <v>834542</v>
      </c>
      <c r="M32" s="11">
        <v>0</v>
      </c>
      <c r="N32" s="11">
        <f>N31</f>
        <v>0</v>
      </c>
      <c r="O32" s="11">
        <f>O31</f>
        <v>562617.23</v>
      </c>
      <c r="P32" s="11">
        <f>P31</f>
        <v>0</v>
      </c>
      <c r="Q32" s="11">
        <v>0</v>
      </c>
      <c r="R32" s="11">
        <f>R31</f>
        <v>2920415.23</v>
      </c>
    </row>
    <row r="33" spans="1:18" ht="52.8" x14ac:dyDescent="0.3">
      <c r="A33" s="3"/>
      <c r="B33" s="5"/>
      <c r="C33" s="9" t="s">
        <v>58</v>
      </c>
      <c r="D33" s="9"/>
      <c r="E33" s="9"/>
      <c r="F33" s="10" t="s">
        <v>59</v>
      </c>
      <c r="G33" s="11">
        <v>0</v>
      </c>
      <c r="H33" s="11">
        <v>72147.91</v>
      </c>
      <c r="I33" s="11">
        <v>168361.63</v>
      </c>
      <c r="J33" s="11">
        <v>112055.23</v>
      </c>
      <c r="K33" s="11">
        <v>220109.07</v>
      </c>
      <c r="L33" s="11">
        <v>145931.88</v>
      </c>
      <c r="M33" s="11">
        <v>185232.09</v>
      </c>
      <c r="N33" s="11">
        <v>60402.39</v>
      </c>
      <c r="O33" s="11">
        <v>115866.23</v>
      </c>
      <c r="P33" s="11">
        <v>287733.96000000002</v>
      </c>
      <c r="Q33" s="11">
        <v>205876.33</v>
      </c>
      <c r="R33" s="11">
        <f>H33+I33+J33+K33+M33+N33+O33+P33+L33+Q33</f>
        <v>1573716.7200000002</v>
      </c>
    </row>
    <row r="34" spans="1:18" ht="27.6" customHeight="1" outlineLevel="1" x14ac:dyDescent="0.3">
      <c r="A34" s="3"/>
      <c r="B34" s="5"/>
      <c r="C34" s="9" t="s">
        <v>56</v>
      </c>
      <c r="D34" s="9"/>
      <c r="E34" s="9"/>
      <c r="F34" s="10" t="s">
        <v>57</v>
      </c>
      <c r="G34" s="11">
        <v>0</v>
      </c>
      <c r="H34" s="11">
        <f>H33</f>
        <v>72147.91</v>
      </c>
      <c r="I34" s="11">
        <f t="shared" ref="I34:Q34" si="10">I33</f>
        <v>168361.63</v>
      </c>
      <c r="J34" s="11">
        <f t="shared" si="10"/>
        <v>112055.23</v>
      </c>
      <c r="K34" s="11">
        <f>K33</f>
        <v>220109.07</v>
      </c>
      <c r="L34" s="11">
        <f>L33</f>
        <v>145931.88</v>
      </c>
      <c r="M34" s="11">
        <f>M33</f>
        <v>185232.09</v>
      </c>
      <c r="N34" s="11">
        <f t="shared" si="10"/>
        <v>60402.39</v>
      </c>
      <c r="O34" s="11">
        <f t="shared" si="10"/>
        <v>115866.23</v>
      </c>
      <c r="P34" s="11">
        <f t="shared" si="10"/>
        <v>287733.96000000002</v>
      </c>
      <c r="Q34" s="11">
        <f t="shared" si="10"/>
        <v>205876.33</v>
      </c>
      <c r="R34" s="11">
        <f>R33</f>
        <v>1573716.7200000002</v>
      </c>
    </row>
    <row r="35" spans="1:18" ht="15" outlineLevel="1" thickBot="1" x14ac:dyDescent="0.35">
      <c r="A35" s="3"/>
      <c r="B35" s="16"/>
      <c r="C35" s="9" t="s">
        <v>61</v>
      </c>
      <c r="D35" s="9"/>
      <c r="E35" s="9"/>
      <c r="F35" s="10" t="s">
        <v>62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3.5" customHeight="1" x14ac:dyDescent="0.3">
      <c r="A36" s="4"/>
      <c r="B36" s="4"/>
      <c r="C36" s="12"/>
      <c r="D36" s="12"/>
      <c r="E36" s="12"/>
      <c r="F36" s="13" t="s">
        <v>17</v>
      </c>
      <c r="G36" s="14">
        <f>G13+G19+G25+G29+G33+G11+G15+G21+G23+G35+G9</f>
        <v>0</v>
      </c>
      <c r="H36" s="14">
        <f>H13+H19+H25+H29+H33+H11+H15+H21+H23+H35+H10+H17+H7</f>
        <v>306770.84999999998</v>
      </c>
      <c r="I36" s="14">
        <f>I13+I19+I25+I29+I33+I10+I23+I15+I17+I28</f>
        <v>497615.14</v>
      </c>
      <c r="J36" s="14">
        <f>J13+J19+J25+J29+J33+J16+J11+J9+J7+J23+J17+J28+J31</f>
        <v>2703716.9699999997</v>
      </c>
      <c r="K36" s="14">
        <f>K13+K19+K25+K29+K33+K31+K17+K11+K9+K24+K15+K21</f>
        <v>828748.62</v>
      </c>
      <c r="L36" s="14">
        <f>L13+L19+L25+L29+L33+L31+L17+L11+L9+L24+L15</f>
        <v>2890724.4299999997</v>
      </c>
      <c r="M36" s="14">
        <f>M13+M19+M25+M29+M33+M9+M11+M21+M24+M17+M15</f>
        <v>341440.62</v>
      </c>
      <c r="N36" s="14">
        <f>N13+N19+N25+N29+N33+N9+N7+N23+N31+N17+N15+N11</f>
        <v>310023.51</v>
      </c>
      <c r="O36" s="14">
        <f>O13+O19+O25+O29+O33+O31+O15+O9+O7+O23+O28+O11</f>
        <v>5274983</v>
      </c>
      <c r="P36" s="14">
        <f>P13+P19+P25+P29+P33+P31+P15+P9+P7+P23+P28+P17+P21</f>
        <v>693813.27</v>
      </c>
      <c r="Q36" s="14">
        <f>Q13+Q19+Q25+Q29+Q33+Q31+Q15+Q9+Q7+Q23+Q28+Q11</f>
        <v>927581.56</v>
      </c>
      <c r="R36" s="15">
        <f>R8+R10+R12+R14+R16+R18+R20+R22+R24+R26+R30+R32+R34+R28</f>
        <v>14775417.970000001</v>
      </c>
    </row>
    <row r="37" spans="1:18" ht="12.75" customHeight="1" x14ac:dyDescent="0.3">
      <c r="A37" s="2"/>
      <c r="B37" s="2"/>
      <c r="C37" s="2"/>
      <c r="D37" s="2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9"/>
    </row>
    <row r="38" spans="1:18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x14ac:dyDescent="0.3">
      <c r="R39" s="17"/>
    </row>
    <row r="42" spans="1:18" x14ac:dyDescent="0.3">
      <c r="R42" s="17"/>
    </row>
  </sheetData>
  <mergeCells count="11">
    <mergeCell ref="A1:R1"/>
    <mergeCell ref="A2:R2"/>
    <mergeCell ref="A3:R3"/>
    <mergeCell ref="A4:R4"/>
    <mergeCell ref="F5:F6"/>
    <mergeCell ref="A38:R38"/>
    <mergeCell ref="A5:A6"/>
    <mergeCell ref="B5:B6"/>
    <mergeCell ref="C5:C6"/>
    <mergeCell ref="D5:D6"/>
    <mergeCell ref="E5:E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2024-11-14T04:22:02Z</cp:lastPrinted>
  <dcterms:created xsi:type="dcterms:W3CDTF">2021-01-29T07:32:03Z</dcterms:created>
  <dcterms:modified xsi:type="dcterms:W3CDTF">2024-11-14T04:22:06Z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