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Мои документы\НЕДОИМКА ОТЧЕТ\"/>
    </mc:Choice>
  </mc:AlternateContent>
  <xr:revisionPtr revIDLastSave="0" documentId="13_ncr:1_{50A0AC64-7B40-46A6-83A8-48E521C0F7F3}" xr6:coauthVersionLast="37" xr6:coauthVersionMax="37" xr10:uidLastSave="{00000000-0000-0000-0000-000000000000}"/>
  <bookViews>
    <workbookView xWindow="0" yWindow="0" windowWidth="23040" windowHeight="9828" xr2:uid="{00000000-000D-0000-FFFF-FFFF00000000}"/>
  </bookViews>
  <sheets>
    <sheet name="Документ" sheetId="2" r:id="rId1"/>
  </sheets>
  <definedNames>
    <definedName name="_xlnm.Print_Titles" localSheetId="0">Документ!$5:$6</definedName>
  </definedNames>
  <calcPr calcId="179021"/>
</workbook>
</file>

<file path=xl/calcChain.xml><?xml version="1.0" encoding="utf-8"?>
<calcChain xmlns="http://schemas.openxmlformats.org/spreadsheetml/2006/main">
  <c r="I30" i="2" l="1"/>
  <c r="H9" i="2"/>
  <c r="R31" i="2" l="1"/>
  <c r="J32" i="2"/>
  <c r="H16" i="2" l="1"/>
  <c r="P36" i="2" l="1"/>
  <c r="P22" i="2"/>
  <c r="N36" i="2"/>
  <c r="I10" i="2"/>
  <c r="R28" i="2" l="1"/>
  <c r="M34" i="2"/>
  <c r="H18" i="2"/>
  <c r="R9" i="2" l="1"/>
  <c r="K34" i="2"/>
  <c r="O36" i="2" l="1"/>
  <c r="O12" i="2"/>
  <c r="M16" i="2"/>
  <c r="Q36" i="2" l="1"/>
  <c r="Q12" i="2"/>
  <c r="L34" i="2"/>
  <c r="L18" i="2" l="1"/>
  <c r="R33" i="2" l="1"/>
  <c r="R34" i="2" s="1"/>
  <c r="R32" i="2"/>
  <c r="R29" i="2"/>
  <c r="R30" i="2" s="1"/>
  <c r="R25" i="2"/>
  <c r="R26" i="2" s="1"/>
  <c r="R23" i="2"/>
  <c r="R24" i="2" s="1"/>
  <c r="R21" i="2"/>
  <c r="R22" i="2" s="1"/>
  <c r="R19" i="2"/>
  <c r="R20" i="2" s="1"/>
  <c r="R17" i="2"/>
  <c r="R18" i="2" s="1"/>
  <c r="R15" i="2"/>
  <c r="R16" i="2" s="1"/>
  <c r="R13" i="2"/>
  <c r="R14" i="2" s="1"/>
  <c r="R11" i="2"/>
  <c r="R12" i="2" s="1"/>
  <c r="R10" i="2"/>
  <c r="R7" i="2"/>
  <c r="R8" i="2" s="1"/>
  <c r="R36" i="2" l="1"/>
  <c r="L32" i="2"/>
  <c r="L30" i="2"/>
  <c r="L26" i="2"/>
  <c r="L24" i="2"/>
  <c r="L36" i="2" s="1"/>
  <c r="L20" i="2"/>
  <c r="L14" i="2"/>
  <c r="L10" i="2"/>
  <c r="P12" i="2" l="1"/>
  <c r="I26" i="2" l="1"/>
  <c r="P8" i="2" l="1"/>
  <c r="I36" i="2" l="1"/>
  <c r="I18" i="2" l="1"/>
  <c r="H36" i="2"/>
  <c r="G10" i="2"/>
  <c r="P24" i="2" l="1"/>
  <c r="G36" i="2" l="1"/>
  <c r="G14" i="2"/>
  <c r="Q16" i="2" l="1"/>
  <c r="Q8" i="2"/>
  <c r="P20" i="2"/>
  <c r="P18" i="2"/>
  <c r="P16" i="2"/>
  <c r="O16" i="2"/>
  <c r="J18" i="2"/>
  <c r="J16" i="2"/>
  <c r="J36" i="2" s="1"/>
  <c r="N20" i="2"/>
  <c r="N18" i="2"/>
  <c r="N16" i="2"/>
  <c r="N12" i="2"/>
  <c r="M18" i="2"/>
  <c r="M12" i="2"/>
  <c r="K18" i="2"/>
  <c r="K16" i="2"/>
  <c r="J24" i="2"/>
  <c r="J8" i="2"/>
  <c r="H24" i="2"/>
  <c r="I16" i="2"/>
  <c r="H21" i="2"/>
  <c r="H12" i="2"/>
  <c r="Q26" i="2" l="1"/>
  <c r="P32" i="2"/>
  <c r="O32" i="2"/>
  <c r="O24" i="2"/>
  <c r="N32" i="2"/>
  <c r="N24" i="2"/>
  <c r="M24" i="2"/>
  <c r="M36" i="2" s="1"/>
  <c r="K32" i="2"/>
  <c r="K24" i="2"/>
  <c r="K36" i="2" s="1"/>
  <c r="K10" i="2"/>
  <c r="J26" i="2" l="1"/>
  <c r="G18" i="2" l="1"/>
  <c r="O8" i="2"/>
  <c r="K20" i="2"/>
  <c r="H30" i="2" l="1"/>
  <c r="I24" i="2"/>
  <c r="J12" i="2"/>
  <c r="M10" i="2"/>
  <c r="J10" i="2"/>
  <c r="N10" i="2"/>
  <c r="P10" i="2"/>
  <c r="O10" i="2"/>
  <c r="Q10" i="2"/>
  <c r="N8" i="2"/>
  <c r="H26" i="2" l="1"/>
  <c r="K26" i="2"/>
  <c r="M26" i="2"/>
  <c r="N26" i="2"/>
  <c r="O26" i="2"/>
  <c r="P26" i="2"/>
  <c r="J30" i="2"/>
  <c r="K30" i="2"/>
  <c r="M30" i="2"/>
  <c r="N30" i="2"/>
  <c r="O30" i="2"/>
  <c r="P30" i="2"/>
  <c r="Q30" i="2"/>
  <c r="H34" i="2"/>
  <c r="I34" i="2"/>
  <c r="J34" i="2"/>
  <c r="N34" i="2"/>
  <c r="O34" i="2"/>
  <c r="P34" i="2"/>
  <c r="Q34" i="2"/>
  <c r="Q24" i="2"/>
  <c r="O20" i="2"/>
  <c r="Q20" i="2"/>
  <c r="M20" i="2"/>
  <c r="I20" i="2"/>
  <c r="H20" i="2"/>
  <c r="Q14" i="2"/>
  <c r="P14" i="2"/>
  <c r="O14" i="2"/>
  <c r="N14" i="2"/>
  <c r="M14" i="2"/>
  <c r="K14" i="2"/>
  <c r="J14" i="2"/>
  <c r="I14" i="2"/>
  <c r="H14" i="2"/>
</calcChain>
</file>

<file path=xl/sharedStrings.xml><?xml version="1.0" encoding="utf-8"?>
<sst xmlns="http://schemas.openxmlformats.org/spreadsheetml/2006/main" count="89" uniqueCount="66">
  <si>
    <t>Финансовое управление администрации Назаровского района</t>
  </si>
  <si>
    <t>(40200) 4.2. Недоимка по налогу</t>
  </si>
  <si>
    <t>рублей</t>
  </si>
  <si>
    <t/>
  </si>
  <si>
    <t>КБК</t>
  </si>
  <si>
    <t>Наименование</t>
  </si>
  <si>
    <t>04637000
Назаровский муниципальный район</t>
  </si>
  <si>
    <t>04637404
Верхнеададымский сельсовет</t>
  </si>
  <si>
    <t>04637407
Гляденский сельсовет</t>
  </si>
  <si>
    <t>04637410
Дороховский сельсовет</t>
  </si>
  <si>
    <t>04637413
Красносопкинский сельсовет</t>
  </si>
  <si>
    <t>04637419
Павловский сельсовет</t>
  </si>
  <si>
    <t>04637422
Подсосенский сельсовет</t>
  </si>
  <si>
    <t>04637425
Преображенский сельсовет</t>
  </si>
  <si>
    <t>04637428
Сахаптинский сельсовет</t>
  </si>
  <si>
    <t>04637431
Краснополянский сельсовет</t>
  </si>
  <si>
    <t>04637437
Степновскйи сельсовет</t>
  </si>
  <si>
    <t>Всего</t>
  </si>
  <si>
    <t>18210101012020000110</t>
  </si>
  <si>
    <t xml:space="preserve">  Налог на прибыль организаций, зачисляемый в бюджеты субъектов Российской Федерации</t>
  </si>
  <si>
    <t>1010100000</t>
  </si>
  <si>
    <t xml:space="preserve">    Налог на прибыль организаций</t>
  </si>
  <si>
    <t>18210102010010000110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</si>
  <si>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</si>
  <si>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1010200001</t>
  </si>
  <si>
    <t xml:space="preserve">    Налог на доходы физических лиц</t>
  </si>
  <si>
    <t>18210102020010000110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</si>
  <si>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</si>
  <si>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</si>
  <si>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</si>
  <si>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18210501011010000110</t>
  </si>
  <si>
    <t xml:space="preserve">  Налог, взимаемый с налогоплательщиков, выбравших в качестве объекта налогообложения доходы</t>
  </si>
  <si>
    <t>1050100000</t>
  </si>
  <si>
    <t xml:space="preserve">    Единый налог, взимаемый в связи с применением упрощенной системы налогообложения</t>
  </si>
  <si>
    <t>18210501021010000110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</si>
  <si>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</si>
  <si>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18210502010020000110</t>
  </si>
  <si>
    <t xml:space="preserve">  Единый налог на вмененный доход для отдельных видов деятельности</t>
  </si>
  <si>
    <t>1050200001</t>
  </si>
  <si>
    <t xml:space="preserve">    Единый налог на вмененный доход для отдельных видов деятельности</t>
  </si>
  <si>
    <t>18210503010010000110</t>
  </si>
  <si>
    <t xml:space="preserve">  Единый сельскохозяйственный налог</t>
  </si>
  <si>
    <t>1050300001</t>
  </si>
  <si>
    <t xml:space="preserve">    Единый сельскохозяйственный налог</t>
  </si>
  <si>
    <t>18210504020020000110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</si>
  <si>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</si>
  <si>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   </t>
  </si>
  <si>
    <t>18210601030100000110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</si>
  <si>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поселений</t>
  </si>
  <si>
    <t>1060100000</t>
  </si>
  <si>
    <t xml:space="preserve">    Налог на имущество физических лиц</t>
  </si>
  <si>
    <t>18210604012020000110</t>
  </si>
  <si>
    <t>1060400002</t>
  </si>
  <si>
    <t xml:space="preserve">    Транспортный налог</t>
  </si>
  <si>
    <t>18210606033100000110</t>
  </si>
  <si>
    <t xml:space="preserve">  Земельный налог с организаций, обладающих земельным участком, расположенным в границах сельских поселений</t>
  </si>
  <si>
    <t>1060600000</t>
  </si>
  <si>
    <t xml:space="preserve">    Земельный налог</t>
  </si>
  <si>
    <t>18210606043100000110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</si>
  <si>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</si>
  <si>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 Транспортный налог</t>
  </si>
  <si>
    <t>11610129</t>
  </si>
  <si>
    <t>Штрафы</t>
  </si>
  <si>
    <t>10602010</t>
  </si>
  <si>
    <t>Налог на имущество организаций</t>
  </si>
  <si>
    <t>01-01-2024
01-09-2024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</si>
</sst>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.00;\-#,##0.00;0.00;@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4"/>
      <color rgb="FF000000"/>
      <name val="Arial Cyr"/>
    </font>
    <font>
      <sz val="12"/>
      <color rgb="FF000000"/>
      <name val="Arial Cyr"/>
    </font>
    <font>
      <b/>
      <i/>
      <sz val="10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7"/>
      <name val="Arial"/>
      <family val="2"/>
      <charset val="204"/>
    </font>
    <font>
      <b/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0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0" fontId="1" fillId="0" borderId="4"/>
    <xf numFmtId="0" fontId="1" fillId="0" borderId="5">
      <alignment horizontal="center" vertical="center" wrapText="1"/>
    </xf>
    <xf numFmtId="49" fontId="1" fillId="0" borderId="6">
      <alignment horizontal="center" vertical="top" shrinkToFit="1"/>
    </xf>
    <xf numFmtId="0" fontId="1" fillId="0" borderId="7">
      <alignment vertical="top" wrapText="1"/>
    </xf>
    <xf numFmtId="4" fontId="1" fillId="0" borderId="7">
      <alignment horizontal="right" vertical="top" shrinkToFit="1"/>
    </xf>
    <xf numFmtId="0" fontId="1" fillId="0" borderId="8">
      <alignment vertical="top"/>
    </xf>
    <xf numFmtId="0" fontId="4" fillId="0" borderId="9">
      <alignment horizontal="right" vertical="top" wrapText="1"/>
    </xf>
    <xf numFmtId="4" fontId="4" fillId="2" borderId="10">
      <alignment horizontal="right" vertical="top" shrinkToFit="1"/>
    </xf>
    <xf numFmtId="4" fontId="4" fillId="2" borderId="5">
      <alignment horizontal="right" vertical="top" shrinkToFit="1"/>
    </xf>
    <xf numFmtId="0" fontId="1" fillId="0" borderId="4">
      <alignment vertical="top"/>
    </xf>
    <xf numFmtId="0" fontId="1" fillId="0" borderId="8"/>
    <xf numFmtId="0" fontId="1" fillId="0" borderId="8">
      <alignment shrinkToFi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0" fontId="1" fillId="3" borderId="1"/>
    <xf numFmtId="0" fontId="1" fillId="3" borderId="11"/>
    <xf numFmtId="0" fontId="1" fillId="3" borderId="8"/>
    <xf numFmtId="0" fontId="1" fillId="3" borderId="12"/>
    <xf numFmtId="0" fontId="1" fillId="3" borderId="12">
      <alignment horizontal="left"/>
    </xf>
    <xf numFmtId="0" fontId="1" fillId="3" borderId="12">
      <alignment horizontal="center"/>
    </xf>
    <xf numFmtId="0" fontId="1" fillId="3" borderId="13">
      <alignment horizontal="center"/>
    </xf>
    <xf numFmtId="0" fontId="1" fillId="3" borderId="13"/>
    <xf numFmtId="4" fontId="5" fillId="0" borderId="7">
      <alignment horizontal="right" vertical="top" shrinkToFit="1"/>
    </xf>
    <xf numFmtId="4" fontId="6" fillId="0" borderId="7">
      <alignment horizontal="right" vertical="top" shrinkToFit="1"/>
    </xf>
    <xf numFmtId="0" fontId="1" fillId="3" borderId="1">
      <alignment horizontal="left"/>
    </xf>
    <xf numFmtId="0" fontId="1" fillId="3" borderId="1">
      <alignment horizontal="center"/>
    </xf>
    <xf numFmtId="0" fontId="1" fillId="3" borderId="14">
      <alignment horizontal="center"/>
    </xf>
    <xf numFmtId="0" fontId="1" fillId="3" borderId="14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49" fontId="1" fillId="0" borderId="6" xfId="10" applyNumberFormat="1" applyProtection="1">
      <alignment horizontal="center" vertical="top" shrinkToFit="1"/>
    </xf>
    <xf numFmtId="0" fontId="1" fillId="0" borderId="8" xfId="13" applyNumberFormat="1" applyProtection="1">
      <alignment vertical="top"/>
    </xf>
    <xf numFmtId="49" fontId="1" fillId="0" borderId="15" xfId="10" applyNumberFormat="1" applyBorder="1" applyProtection="1">
      <alignment horizontal="center" vertical="top" shrinkToFit="1"/>
    </xf>
    <xf numFmtId="164" fontId="8" fillId="0" borderId="1" xfId="39" applyNumberFormat="1" applyFont="1" applyFill="1" applyBorder="1" applyAlignment="1">
      <alignment horizontal="right" vertical="center"/>
    </xf>
    <xf numFmtId="164" fontId="9" fillId="4" borderId="1" xfId="39" applyNumberFormat="1" applyFont="1" applyFill="1" applyBorder="1" applyAlignment="1">
      <alignment horizontal="right" vertical="center"/>
    </xf>
    <xf numFmtId="0" fontId="0" fillId="0" borderId="1" xfId="0" applyBorder="1" applyProtection="1">
      <protection locked="0"/>
    </xf>
    <xf numFmtId="0" fontId="1" fillId="0" borderId="1" xfId="8" applyNumberFormat="1" applyBorder="1" applyProtection="1"/>
    <xf numFmtId="4" fontId="0" fillId="0" borderId="1" xfId="0" applyNumberFormat="1" applyBorder="1" applyProtection="1">
      <protection locked="0"/>
    </xf>
    <xf numFmtId="0" fontId="1" fillId="0" borderId="1" xfId="17" applyNumberFormat="1" applyBorder="1" applyProtection="1">
      <alignment vertical="top"/>
    </xf>
    <xf numFmtId="0" fontId="1" fillId="0" borderId="1" xfId="18" applyNumberFormat="1" applyBorder="1" applyProtection="1"/>
    <xf numFmtId="0" fontId="1" fillId="0" borderId="16" xfId="7" applyNumberFormat="1" applyBorder="1" applyProtection="1">
      <alignment horizontal="center" vertical="center" wrapText="1"/>
    </xf>
    <xf numFmtId="0" fontId="1" fillId="0" borderId="16" xfId="9" applyNumberFormat="1" applyBorder="1" applyProtection="1">
      <alignment horizontal="center" vertical="center" wrapText="1"/>
    </xf>
    <xf numFmtId="49" fontId="1" fillId="0" borderId="16" xfId="10" applyNumberFormat="1" applyBorder="1" applyProtection="1">
      <alignment horizontal="center" vertical="top" shrinkToFit="1"/>
    </xf>
    <xf numFmtId="0" fontId="1" fillId="0" borderId="16" xfId="11" applyNumberFormat="1" applyBorder="1" applyProtection="1">
      <alignment vertical="top" wrapText="1"/>
    </xf>
    <xf numFmtId="4" fontId="1" fillId="0" borderId="16" xfId="12" applyNumberFormat="1" applyBorder="1" applyProtection="1">
      <alignment horizontal="right" vertical="top" shrinkToFit="1"/>
    </xf>
    <xf numFmtId="0" fontId="1" fillId="0" borderId="16" xfId="13" applyNumberFormat="1" applyBorder="1" applyProtection="1">
      <alignment vertical="top"/>
    </xf>
    <xf numFmtId="0" fontId="4" fillId="0" borderId="16" xfId="14" applyNumberFormat="1" applyBorder="1" applyProtection="1">
      <alignment horizontal="right" vertical="top" wrapText="1"/>
    </xf>
    <xf numFmtId="4" fontId="4" fillId="5" borderId="16" xfId="15" applyNumberFormat="1" applyFill="1" applyBorder="1" applyProtection="1">
      <alignment horizontal="right" vertical="top" shrinkToFit="1"/>
    </xf>
    <xf numFmtId="4" fontId="4" fillId="5" borderId="16" xfId="16" applyNumberFormat="1" applyFill="1" applyBorder="1" applyProtection="1">
      <alignment horizontal="right" vertical="top" shrinkToFit="1"/>
    </xf>
    <xf numFmtId="49" fontId="1" fillId="0" borderId="1" xfId="10" applyNumberFormat="1" applyBorder="1" applyProtection="1">
      <alignment horizontal="center" vertical="top" shrinkToFit="1"/>
    </xf>
    <xf numFmtId="4" fontId="0" fillId="0" borderId="0" xfId="0" applyNumberFormat="1" applyProtection="1">
      <protection locked="0"/>
    </xf>
    <xf numFmtId="4" fontId="1" fillId="0" borderId="1" xfId="2" applyNumberFormat="1" applyProtection="1"/>
    <xf numFmtId="0" fontId="1" fillId="4" borderId="16" xfId="7" applyNumberFormat="1" applyFill="1" applyBorder="1" applyProtection="1">
      <alignment horizontal="center" vertical="center" wrapText="1"/>
    </xf>
    <xf numFmtId="4" fontId="1" fillId="0" borderId="1" xfId="19" applyNumberFormat="1" applyBorder="1" applyProtection="1">
      <alignment shrinkToFit="1"/>
    </xf>
    <xf numFmtId="0" fontId="1" fillId="0" borderId="1" xfId="1" applyNumberFormat="1" applyProtection="1">
      <alignment horizontal="left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1" fillId="0" borderId="17" xfId="6" applyNumberFormat="1" applyBorder="1" applyProtection="1">
      <alignment horizontal="center" vertical="center" wrapText="1"/>
    </xf>
    <xf numFmtId="0" fontId="1" fillId="0" borderId="17" xfId="6" applyBorder="1">
      <alignment horizontal="center" vertical="center" wrapText="1"/>
    </xf>
    <xf numFmtId="0" fontId="1" fillId="0" borderId="16" xfId="6" applyNumberFormat="1" applyBorder="1" applyProtection="1">
      <alignment horizontal="center" vertical="center" wrapText="1"/>
    </xf>
    <xf numFmtId="0" fontId="1" fillId="0" borderId="16" xfId="6" applyBorder="1">
      <alignment horizontal="center" vertical="center" wrapText="1"/>
    </xf>
    <xf numFmtId="0" fontId="1" fillId="0" borderId="1" xfId="1">
      <alignment horizontal="left" wrapText="1"/>
    </xf>
    <xf numFmtId="0" fontId="2" fillId="0" borderId="1" xfId="3" applyNumberFormat="1" applyProtection="1">
      <alignment horizontal="center" vertical="center" wrapText="1"/>
    </xf>
    <xf numFmtId="0" fontId="2" fillId="0" borderId="1" xfId="3">
      <alignment horizontal="center" vertical="center" wrapText="1"/>
    </xf>
    <xf numFmtId="0" fontId="3" fillId="0" borderId="1" xfId="4" applyNumberFormat="1" applyProtection="1">
      <alignment horizontal="center" vertical="center" wrapText="1"/>
    </xf>
    <xf numFmtId="0" fontId="3" fillId="0" borderId="1" xfId="4">
      <alignment horizontal="center" vertical="center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</cellXfs>
  <cellStyles count="40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1" xr:uid="{00000000-0005-0000-0000-000001000000}"/>
    <cellStyle name="xl23" xfId="2" xr:uid="{00000000-0005-0000-0000-000002000000}"/>
    <cellStyle name="xl24" xfId="3" xr:uid="{00000000-0005-0000-0000-000003000000}"/>
    <cellStyle name="xl25" xfId="4" xr:uid="{00000000-0005-0000-0000-000004000000}"/>
    <cellStyle name="xl26" xfId="5" xr:uid="{00000000-0005-0000-0000-000005000000}"/>
    <cellStyle name="xl27" xfId="26" xr:uid="{00000000-0005-0000-0000-00001A000000}"/>
    <cellStyle name="xl28" xfId="6" xr:uid="{00000000-0005-0000-0000-000006000000}"/>
    <cellStyle name="xl29" xfId="7" xr:uid="{00000000-0005-0000-0000-000007000000}"/>
    <cellStyle name="xl30" xfId="8" xr:uid="{00000000-0005-0000-0000-000008000000}"/>
    <cellStyle name="xl31" xfId="9" xr:uid="{00000000-0005-0000-0000-000009000000}"/>
    <cellStyle name="xl32" xfId="27" xr:uid="{00000000-0005-0000-0000-00001B000000}"/>
    <cellStyle name="xl33" xfId="28" xr:uid="{00000000-0005-0000-0000-00001C000000}"/>
    <cellStyle name="xl34" xfId="13" xr:uid="{00000000-0005-0000-0000-00000D000000}"/>
    <cellStyle name="xl35" xfId="14" xr:uid="{00000000-0005-0000-0000-00000E000000}"/>
    <cellStyle name="xl36" xfId="15" xr:uid="{00000000-0005-0000-0000-00000F000000}"/>
    <cellStyle name="xl37" xfId="16" xr:uid="{00000000-0005-0000-0000-000010000000}"/>
    <cellStyle name="xl38" xfId="17" xr:uid="{00000000-0005-0000-0000-000011000000}"/>
    <cellStyle name="xl39" xfId="18" xr:uid="{00000000-0005-0000-0000-000012000000}"/>
    <cellStyle name="xl40" xfId="19" xr:uid="{00000000-0005-0000-0000-000013000000}"/>
    <cellStyle name="xl41" xfId="10" xr:uid="{00000000-0005-0000-0000-00000A000000}"/>
    <cellStyle name="xl42" xfId="11" xr:uid="{00000000-0005-0000-0000-00000B000000}"/>
    <cellStyle name="xl43" xfId="12" xr:uid="{00000000-0005-0000-0000-00000C000000}"/>
    <cellStyle name="xl44" xfId="29" xr:uid="{00000000-0005-0000-0000-00001D000000}"/>
    <cellStyle name="xl45" xfId="30" xr:uid="{00000000-0005-0000-0000-00001E000000}"/>
    <cellStyle name="xl46" xfId="31" xr:uid="{00000000-0005-0000-0000-00001F000000}"/>
    <cellStyle name="xl47" xfId="32" xr:uid="{00000000-0005-0000-0000-000020000000}"/>
    <cellStyle name="xl48" xfId="33" xr:uid="{00000000-0005-0000-0000-000021000000}"/>
    <cellStyle name="xl49" xfId="34" xr:uid="{00000000-0005-0000-0000-000022000000}"/>
    <cellStyle name="xl50" xfId="35" xr:uid="{00000000-0005-0000-0000-000023000000}"/>
    <cellStyle name="xl51" xfId="36" xr:uid="{00000000-0005-0000-0000-000024000000}"/>
    <cellStyle name="xl52" xfId="37" xr:uid="{00000000-0005-0000-0000-000025000000}"/>
    <cellStyle name="xl53" xfId="38" xr:uid="{00000000-0005-0000-0000-000026000000}"/>
    <cellStyle name="Обычный" xfId="0" builtinId="0"/>
    <cellStyle name="Финансовый" xfId="39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"/>
  <sheetViews>
    <sheetView showGridLines="0" showZeros="0" tabSelected="1" topLeftCell="C1" zoomScale="81" zoomScaleNormal="81" workbookViewId="0">
      <pane xSplit="4" ySplit="6" topLeftCell="J29" activePane="bottomRight" state="frozen"/>
      <selection activeCell="C1" sqref="C1"/>
      <selection pane="topRight" activeCell="G1" sqref="G1"/>
      <selection pane="bottomLeft" activeCell="C7" sqref="C7"/>
      <selection pane="bottomRight" activeCell="Q34" sqref="Q34"/>
    </sheetView>
  </sheetViews>
  <sheetFormatPr defaultRowHeight="14.4" outlineLevelRow="1" x14ac:dyDescent="0.3"/>
  <cols>
    <col min="1" max="2" width="8.88671875" style="1" hidden="1"/>
    <col min="3" max="3" width="20.109375" style="1" customWidth="1"/>
    <col min="4" max="5" width="8.88671875" style="1" hidden="1"/>
    <col min="6" max="6" width="39.5546875" style="1" customWidth="1"/>
    <col min="7" max="7" width="16.6640625" style="1" customWidth="1"/>
    <col min="8" max="8" width="14.6640625" style="1" customWidth="1"/>
    <col min="9" max="9" width="16.5546875" style="1" customWidth="1"/>
    <col min="10" max="10" width="15.77734375" style="1" customWidth="1"/>
    <col min="11" max="12" width="17.77734375" style="1" customWidth="1"/>
    <col min="13" max="13" width="15.33203125" style="1" customWidth="1"/>
    <col min="14" max="14" width="15.77734375" style="1" customWidth="1"/>
    <col min="15" max="15" width="17.33203125" style="1" customWidth="1"/>
    <col min="16" max="16" width="17.21875" style="1" customWidth="1"/>
    <col min="17" max="17" width="16.21875" style="1" customWidth="1"/>
    <col min="18" max="18" width="15.5546875" style="1" customWidth="1"/>
    <col min="19" max="19" width="16.6640625" style="1" customWidth="1"/>
    <col min="20" max="16384" width="8.88671875" style="1"/>
  </cols>
  <sheetData>
    <row r="1" spans="1:19" ht="14.55" customHeight="1" x14ac:dyDescent="0.3">
      <c r="A1" s="27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2"/>
    </row>
    <row r="2" spans="1:19" ht="16.95" customHeight="1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2"/>
    </row>
    <row r="3" spans="1:19" ht="14.55" customHeight="1" x14ac:dyDescent="0.3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2"/>
    </row>
    <row r="4" spans="1:19" ht="12.75" customHeight="1" thickBot="1" x14ac:dyDescent="0.35">
      <c r="A4" s="39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2"/>
    </row>
    <row r="5" spans="1:19" ht="52.8" customHeight="1" thickBot="1" x14ac:dyDescent="0.35">
      <c r="A5" s="28" t="s">
        <v>3</v>
      </c>
      <c r="B5" s="30" t="s">
        <v>3</v>
      </c>
      <c r="C5" s="32" t="s">
        <v>4</v>
      </c>
      <c r="D5" s="32" t="s">
        <v>3</v>
      </c>
      <c r="E5" s="32" t="s">
        <v>3</v>
      </c>
      <c r="F5" s="32" t="s">
        <v>5</v>
      </c>
      <c r="G5" s="13" t="s">
        <v>6</v>
      </c>
      <c r="H5" s="25" t="s">
        <v>7</v>
      </c>
      <c r="I5" s="25" t="s">
        <v>8</v>
      </c>
      <c r="J5" s="25" t="s">
        <v>9</v>
      </c>
      <c r="K5" s="25" t="s">
        <v>15</v>
      </c>
      <c r="L5" s="25" t="s">
        <v>10</v>
      </c>
      <c r="M5" s="13" t="s">
        <v>11</v>
      </c>
      <c r="N5" s="13" t="s">
        <v>12</v>
      </c>
      <c r="O5" s="13" t="s">
        <v>13</v>
      </c>
      <c r="P5" s="13" t="s">
        <v>14</v>
      </c>
      <c r="Q5" s="13" t="s">
        <v>16</v>
      </c>
      <c r="R5" s="13" t="s">
        <v>17</v>
      </c>
      <c r="S5" s="9"/>
    </row>
    <row r="6" spans="1:19" ht="27" thickBot="1" x14ac:dyDescent="0.35">
      <c r="A6" s="29"/>
      <c r="B6" s="31"/>
      <c r="C6" s="33"/>
      <c r="D6" s="33"/>
      <c r="E6" s="33"/>
      <c r="F6" s="33"/>
      <c r="G6" s="14" t="s">
        <v>65</v>
      </c>
      <c r="H6" s="14" t="s">
        <v>65</v>
      </c>
      <c r="I6" s="14" t="s">
        <v>65</v>
      </c>
      <c r="J6" s="14" t="s">
        <v>65</v>
      </c>
      <c r="K6" s="14" t="s">
        <v>65</v>
      </c>
      <c r="L6" s="14" t="s">
        <v>65</v>
      </c>
      <c r="M6" s="14" t="s">
        <v>65</v>
      </c>
      <c r="N6" s="14" t="s">
        <v>65</v>
      </c>
      <c r="O6" s="14" t="s">
        <v>65</v>
      </c>
      <c r="P6" s="14" t="s">
        <v>65</v>
      </c>
      <c r="Q6" s="14" t="s">
        <v>65</v>
      </c>
      <c r="R6" s="14" t="s">
        <v>65</v>
      </c>
      <c r="S6" s="9"/>
    </row>
    <row r="7" spans="1:19" ht="39.6" x14ac:dyDescent="0.3">
      <c r="A7" s="3"/>
      <c r="B7" s="5"/>
      <c r="C7" s="15" t="s">
        <v>18</v>
      </c>
      <c r="D7" s="15"/>
      <c r="E7" s="15"/>
      <c r="F7" s="16" t="s">
        <v>19</v>
      </c>
      <c r="G7" s="17">
        <v>0</v>
      </c>
      <c r="H7" s="17"/>
      <c r="I7" s="17">
        <v>0</v>
      </c>
      <c r="J7" s="17"/>
      <c r="K7" s="17">
        <v>0</v>
      </c>
      <c r="L7" s="17"/>
      <c r="M7" s="17">
        <v>0</v>
      </c>
      <c r="N7" s="17"/>
      <c r="O7" s="17"/>
      <c r="P7" s="17"/>
      <c r="Q7" s="17"/>
      <c r="R7" s="17">
        <f>H7+I7+J7+K7+M7+N7+O7+P7+L7+Q7</f>
        <v>0</v>
      </c>
      <c r="S7" s="8"/>
    </row>
    <row r="8" spans="1:19" outlineLevel="1" x14ac:dyDescent="0.3">
      <c r="A8" s="3"/>
      <c r="B8" s="5"/>
      <c r="C8" s="15" t="s">
        <v>20</v>
      </c>
      <c r="D8" s="15"/>
      <c r="E8" s="15"/>
      <c r="F8" s="16" t="s">
        <v>21</v>
      </c>
      <c r="G8" s="17">
        <v>0</v>
      </c>
      <c r="H8" s="17"/>
      <c r="I8" s="17">
        <v>0</v>
      </c>
      <c r="J8" s="17">
        <f>J7</f>
        <v>0</v>
      </c>
      <c r="K8" s="17">
        <v>0</v>
      </c>
      <c r="L8" s="17"/>
      <c r="M8" s="17">
        <v>0</v>
      </c>
      <c r="N8" s="17">
        <f>N7</f>
        <v>0</v>
      </c>
      <c r="O8" s="17">
        <f>O7</f>
        <v>0</v>
      </c>
      <c r="P8" s="17">
        <f>P7</f>
        <v>0</v>
      </c>
      <c r="Q8" s="17">
        <f>Q7</f>
        <v>0</v>
      </c>
      <c r="R8" s="17">
        <f>R7</f>
        <v>0</v>
      </c>
      <c r="S8" s="8"/>
    </row>
    <row r="9" spans="1:19" ht="92.4" x14ac:dyDescent="0.3">
      <c r="A9" s="3"/>
      <c r="B9" s="5"/>
      <c r="C9" s="15" t="s">
        <v>22</v>
      </c>
      <c r="D9" s="15"/>
      <c r="E9" s="15"/>
      <c r="F9" s="16" t="s">
        <v>23</v>
      </c>
      <c r="G9" s="17"/>
      <c r="H9" s="17">
        <f>H10</f>
        <v>874.6</v>
      </c>
      <c r="I9" s="17"/>
      <c r="J9" s="17">
        <v>313112</v>
      </c>
      <c r="K9" s="17">
        <v>2937.5</v>
      </c>
      <c r="L9" s="17">
        <v>215930.71</v>
      </c>
      <c r="M9" s="17">
        <v>1554.7</v>
      </c>
      <c r="N9" s="17"/>
      <c r="O9" s="17">
        <v>1633025.12</v>
      </c>
      <c r="P9" s="17"/>
      <c r="Q9" s="17">
        <v>4713</v>
      </c>
      <c r="R9" s="17">
        <f>H9+I9+J9+K9+M9+N9+O9+P9+L9+Q9+G9</f>
        <v>2172147.6300000004</v>
      </c>
      <c r="S9" s="8"/>
    </row>
    <row r="10" spans="1:19" outlineLevel="1" x14ac:dyDescent="0.3">
      <c r="A10" s="3"/>
      <c r="B10" s="5"/>
      <c r="C10" s="15" t="s">
        <v>24</v>
      </c>
      <c r="D10" s="15"/>
      <c r="E10" s="15"/>
      <c r="F10" s="16" t="s">
        <v>25</v>
      </c>
      <c r="G10" s="17">
        <f t="shared" ref="G10" si="0">G9</f>
        <v>0</v>
      </c>
      <c r="H10" s="17">
        <v>874.6</v>
      </c>
      <c r="I10" s="17">
        <f>I9</f>
        <v>0</v>
      </c>
      <c r="J10" s="17">
        <f t="shared" ref="J10:Q10" si="1">J9</f>
        <v>313112</v>
      </c>
      <c r="K10" s="17">
        <f>K9</f>
        <v>2937.5</v>
      </c>
      <c r="L10" s="17">
        <f>L9</f>
        <v>215930.71</v>
      </c>
      <c r="M10" s="17">
        <f t="shared" si="1"/>
        <v>1554.7</v>
      </c>
      <c r="N10" s="17">
        <f t="shared" si="1"/>
        <v>0</v>
      </c>
      <c r="O10" s="17">
        <f t="shared" si="1"/>
        <v>1633025.12</v>
      </c>
      <c r="P10" s="17">
        <f t="shared" si="1"/>
        <v>0</v>
      </c>
      <c r="Q10" s="17">
        <f t="shared" si="1"/>
        <v>4713</v>
      </c>
      <c r="R10" s="17">
        <f>R9</f>
        <v>2172147.6300000004</v>
      </c>
      <c r="S10" s="8"/>
    </row>
    <row r="11" spans="1:19" ht="145.19999999999999" x14ac:dyDescent="0.3">
      <c r="A11" s="3"/>
      <c r="B11" s="5"/>
      <c r="C11" s="15" t="s">
        <v>26</v>
      </c>
      <c r="D11" s="15"/>
      <c r="E11" s="15"/>
      <c r="F11" s="16" t="s">
        <v>27</v>
      </c>
      <c r="G11" s="17">
        <v>0</v>
      </c>
      <c r="H11" s="17"/>
      <c r="I11" s="17"/>
      <c r="J11" s="17">
        <v>20654</v>
      </c>
      <c r="K11" s="17">
        <v>0</v>
      </c>
      <c r="L11" s="17"/>
      <c r="M11" s="17"/>
      <c r="N11" s="17"/>
      <c r="O11" s="17"/>
      <c r="P11" s="17"/>
      <c r="Q11" s="17"/>
      <c r="R11" s="17">
        <f>H11+I11+J11+K11+M11+N11+O11+P11+L11+Q11</f>
        <v>20654</v>
      </c>
      <c r="S11" s="8"/>
    </row>
    <row r="12" spans="1:19" outlineLevel="1" x14ac:dyDescent="0.3">
      <c r="A12" s="3"/>
      <c r="B12" s="5"/>
      <c r="C12" s="15" t="s">
        <v>24</v>
      </c>
      <c r="D12" s="15"/>
      <c r="E12" s="15"/>
      <c r="F12" s="16" t="s">
        <v>25</v>
      </c>
      <c r="G12" s="17">
        <v>0</v>
      </c>
      <c r="H12" s="17">
        <f>H11</f>
        <v>0</v>
      </c>
      <c r="I12" s="17"/>
      <c r="J12" s="17">
        <f>J11</f>
        <v>20654</v>
      </c>
      <c r="K12" s="17"/>
      <c r="L12" s="17"/>
      <c r="M12" s="17">
        <f t="shared" ref="M12:R12" si="2">M11</f>
        <v>0</v>
      </c>
      <c r="N12" s="17">
        <f t="shared" si="2"/>
        <v>0</v>
      </c>
      <c r="O12" s="17">
        <f t="shared" si="2"/>
        <v>0</v>
      </c>
      <c r="P12" s="17">
        <f t="shared" si="2"/>
        <v>0</v>
      </c>
      <c r="Q12" s="17">
        <f t="shared" si="2"/>
        <v>0</v>
      </c>
      <c r="R12" s="17">
        <f t="shared" si="2"/>
        <v>20654</v>
      </c>
      <c r="S12" s="10"/>
    </row>
    <row r="13" spans="1:19" ht="52.8" x14ac:dyDescent="0.3">
      <c r="A13" s="3"/>
      <c r="B13" s="5"/>
      <c r="C13" s="15" t="s">
        <v>28</v>
      </c>
      <c r="D13" s="15"/>
      <c r="E13" s="15"/>
      <c r="F13" s="16" t="s">
        <v>29</v>
      </c>
      <c r="G13" s="17"/>
      <c r="H13" s="17">
        <v>44194.37</v>
      </c>
      <c r="I13" s="17">
        <v>69258.490000000005</v>
      </c>
      <c r="J13" s="17">
        <v>238643.43</v>
      </c>
      <c r="K13" s="17">
        <v>226119.49</v>
      </c>
      <c r="L13" s="17">
        <v>97406.720000000001</v>
      </c>
      <c r="M13" s="17">
        <v>89237.35</v>
      </c>
      <c r="N13" s="17">
        <v>50826.35</v>
      </c>
      <c r="O13" s="17">
        <v>146214.96</v>
      </c>
      <c r="P13" s="17">
        <v>260362.86</v>
      </c>
      <c r="Q13" s="17">
        <v>66089.47</v>
      </c>
      <c r="R13" s="17">
        <f>H13+I13+J13+K13+M13+N13+O13+P13+L13+Q13</f>
        <v>1288353.4899999998</v>
      </c>
      <c r="S13" s="8"/>
    </row>
    <row r="14" spans="1:19" outlineLevel="1" x14ac:dyDescent="0.3">
      <c r="A14" s="3"/>
      <c r="B14" s="5"/>
      <c r="C14" s="15" t="s">
        <v>24</v>
      </c>
      <c r="D14" s="15"/>
      <c r="E14" s="15"/>
      <c r="F14" s="16" t="s">
        <v>25</v>
      </c>
      <c r="G14" s="17">
        <f>G13</f>
        <v>0</v>
      </c>
      <c r="H14" s="17">
        <f>H13</f>
        <v>44194.37</v>
      </c>
      <c r="I14" s="17">
        <f t="shared" ref="I14:Q14" si="3">I13</f>
        <v>69258.490000000005</v>
      </c>
      <c r="J14" s="17">
        <f t="shared" si="3"/>
        <v>238643.43</v>
      </c>
      <c r="K14" s="17">
        <f t="shared" si="3"/>
        <v>226119.49</v>
      </c>
      <c r="L14" s="17">
        <f>L13</f>
        <v>97406.720000000001</v>
      </c>
      <c r="M14" s="17">
        <f t="shared" si="3"/>
        <v>89237.35</v>
      </c>
      <c r="N14" s="17">
        <f t="shared" si="3"/>
        <v>50826.35</v>
      </c>
      <c r="O14" s="17">
        <f t="shared" si="3"/>
        <v>146214.96</v>
      </c>
      <c r="P14" s="17">
        <f t="shared" si="3"/>
        <v>260362.86</v>
      </c>
      <c r="Q14" s="17">
        <f t="shared" si="3"/>
        <v>66089.47</v>
      </c>
      <c r="R14" s="17">
        <f>R13</f>
        <v>1288353.4899999998</v>
      </c>
      <c r="S14" s="8"/>
    </row>
    <row r="15" spans="1:19" ht="52.8" x14ac:dyDescent="0.3">
      <c r="A15" s="3"/>
      <c r="B15" s="5"/>
      <c r="C15" s="15" t="s">
        <v>30</v>
      </c>
      <c r="D15" s="15"/>
      <c r="E15" s="15"/>
      <c r="F15" s="16" t="s">
        <v>31</v>
      </c>
      <c r="G15" s="17"/>
      <c r="H15" s="17"/>
      <c r="I15" s="17"/>
      <c r="J15" s="17">
        <v>55590</v>
      </c>
      <c r="K15" s="17">
        <v>6329.92</v>
      </c>
      <c r="L15" s="17">
        <v>25950</v>
      </c>
      <c r="M15" s="17"/>
      <c r="N15" s="17"/>
      <c r="O15" s="17">
        <v>1088508.97</v>
      </c>
      <c r="P15" s="17">
        <v>6635.76</v>
      </c>
      <c r="Q15" s="17"/>
      <c r="R15" s="17">
        <f>H15+I15+J15+K15+M15+N15+O15+P15+L15+Q15</f>
        <v>1183014.6499999999</v>
      </c>
      <c r="S15" s="8"/>
    </row>
    <row r="16" spans="1:19" ht="39.6" outlineLevel="1" x14ac:dyDescent="0.3">
      <c r="A16" s="3"/>
      <c r="B16" s="5"/>
      <c r="C16" s="15" t="s">
        <v>32</v>
      </c>
      <c r="D16" s="15"/>
      <c r="E16" s="15"/>
      <c r="F16" s="16" t="s">
        <v>33</v>
      </c>
      <c r="G16" s="17"/>
      <c r="H16" s="17">
        <f>H15</f>
        <v>0</v>
      </c>
      <c r="I16" s="17">
        <f t="shared" ref="I16:R16" si="4">I15</f>
        <v>0</v>
      </c>
      <c r="J16" s="17">
        <f t="shared" si="4"/>
        <v>55590</v>
      </c>
      <c r="K16" s="17">
        <f t="shared" si="4"/>
        <v>6329.92</v>
      </c>
      <c r="L16" s="17">
        <v>25950</v>
      </c>
      <c r="M16" s="17">
        <f t="shared" si="4"/>
        <v>0</v>
      </c>
      <c r="N16" s="17">
        <f t="shared" si="4"/>
        <v>0</v>
      </c>
      <c r="O16" s="17">
        <f t="shared" si="4"/>
        <v>1088508.97</v>
      </c>
      <c r="P16" s="17">
        <f t="shared" si="4"/>
        <v>6635.76</v>
      </c>
      <c r="Q16" s="17">
        <f t="shared" si="4"/>
        <v>0</v>
      </c>
      <c r="R16" s="17">
        <f t="shared" si="4"/>
        <v>1183014.6499999999</v>
      </c>
      <c r="S16" s="8"/>
    </row>
    <row r="17" spans="1:20" ht="66" x14ac:dyDescent="0.3">
      <c r="A17" s="3"/>
      <c r="B17" s="5"/>
      <c r="C17" s="15" t="s">
        <v>34</v>
      </c>
      <c r="D17" s="15"/>
      <c r="E17" s="15"/>
      <c r="F17" s="16" t="s">
        <v>35</v>
      </c>
      <c r="G17" s="17"/>
      <c r="H17" s="17"/>
      <c r="I17" s="17"/>
      <c r="J17" s="17"/>
      <c r="K17" s="17"/>
      <c r="L17" s="17"/>
      <c r="M17" s="17"/>
      <c r="N17" s="17"/>
      <c r="O17" s="17"/>
      <c r="P17" s="17">
        <v>3667</v>
      </c>
      <c r="Q17" s="17"/>
      <c r="R17" s="17">
        <f>H17+I17+J17+K17+M17+N17+O17+P17+L17+Q17</f>
        <v>3667</v>
      </c>
      <c r="S17" s="8"/>
    </row>
    <row r="18" spans="1:20" ht="39.6" outlineLevel="1" x14ac:dyDescent="0.3">
      <c r="A18" s="3"/>
      <c r="B18" s="5"/>
      <c r="C18" s="15" t="s">
        <v>32</v>
      </c>
      <c r="D18" s="15"/>
      <c r="E18" s="15"/>
      <c r="F18" s="16" t="s">
        <v>33</v>
      </c>
      <c r="G18" s="17">
        <f>G17</f>
        <v>0</v>
      </c>
      <c r="H18" s="17">
        <f>H17</f>
        <v>0</v>
      </c>
      <c r="I18" s="17">
        <f t="shared" ref="I18:N18" si="5">I17</f>
        <v>0</v>
      </c>
      <c r="J18" s="17">
        <f t="shared" si="5"/>
        <v>0</v>
      </c>
      <c r="K18" s="17">
        <f t="shared" si="5"/>
        <v>0</v>
      </c>
      <c r="L18" s="17">
        <f t="shared" si="5"/>
        <v>0</v>
      </c>
      <c r="M18" s="17">
        <f t="shared" si="5"/>
        <v>0</v>
      </c>
      <c r="N18" s="17">
        <f t="shared" si="5"/>
        <v>0</v>
      </c>
      <c r="O18" s="17">
        <v>0</v>
      </c>
      <c r="P18" s="17">
        <f>P17</f>
        <v>3667</v>
      </c>
      <c r="Q18" s="17">
        <v>0</v>
      </c>
      <c r="R18" s="17">
        <f>R17</f>
        <v>3667</v>
      </c>
      <c r="S18" s="8"/>
    </row>
    <row r="19" spans="1:20" ht="26.4" x14ac:dyDescent="0.3">
      <c r="A19" s="3"/>
      <c r="B19" s="5"/>
      <c r="C19" s="15" t="s">
        <v>36</v>
      </c>
      <c r="D19" s="15"/>
      <c r="E19" s="15"/>
      <c r="F19" s="16" t="s">
        <v>37</v>
      </c>
      <c r="G19" s="17">
        <v>0</v>
      </c>
      <c r="H19" s="17">
        <v>1471.18</v>
      </c>
      <c r="I19" s="17">
        <v>22535.63</v>
      </c>
      <c r="J19" s="17"/>
      <c r="K19" s="17"/>
      <c r="L19" s="17">
        <v>3878</v>
      </c>
      <c r="M19" s="17"/>
      <c r="N19" s="17"/>
      <c r="O19" s="17"/>
      <c r="P19" s="17">
        <v>3052</v>
      </c>
      <c r="Q19" s="17">
        <v>29076.82</v>
      </c>
      <c r="R19" s="17">
        <f>H19+I19+J19+K19+M19+N19+O19+P19+L19+Q19</f>
        <v>60013.630000000005</v>
      </c>
      <c r="S19" s="8"/>
    </row>
    <row r="20" spans="1:20" ht="26.4" outlineLevel="1" x14ac:dyDescent="0.3">
      <c r="A20" s="3"/>
      <c r="B20" s="5"/>
      <c r="C20" s="15" t="s">
        <v>38</v>
      </c>
      <c r="D20" s="15"/>
      <c r="E20" s="15"/>
      <c r="F20" s="16" t="s">
        <v>39</v>
      </c>
      <c r="G20" s="17">
        <v>0</v>
      </c>
      <c r="H20" s="17">
        <f t="shared" ref="H20:Q20" si="6">H19</f>
        <v>1471.18</v>
      </c>
      <c r="I20" s="17">
        <f t="shared" si="6"/>
        <v>22535.63</v>
      </c>
      <c r="J20" s="17"/>
      <c r="K20" s="17">
        <f t="shared" si="6"/>
        <v>0</v>
      </c>
      <c r="L20" s="17">
        <f>L19</f>
        <v>3878</v>
      </c>
      <c r="M20" s="17">
        <f t="shared" si="6"/>
        <v>0</v>
      </c>
      <c r="N20" s="17">
        <f t="shared" si="6"/>
        <v>0</v>
      </c>
      <c r="O20" s="17">
        <f t="shared" si="6"/>
        <v>0</v>
      </c>
      <c r="P20" s="17">
        <f t="shared" si="6"/>
        <v>3052</v>
      </c>
      <c r="Q20" s="17">
        <f t="shared" si="6"/>
        <v>29076.82</v>
      </c>
      <c r="R20" s="17">
        <f>R19</f>
        <v>60013.630000000005</v>
      </c>
      <c r="S20" s="8"/>
    </row>
    <row r="21" spans="1:20" x14ac:dyDescent="0.3">
      <c r="A21" s="3"/>
      <c r="B21" s="5"/>
      <c r="C21" s="15" t="s">
        <v>40</v>
      </c>
      <c r="D21" s="15"/>
      <c r="E21" s="15"/>
      <c r="F21" s="16" t="s">
        <v>41</v>
      </c>
      <c r="G21" s="17">
        <v>0</v>
      </c>
      <c r="H21" s="17">
        <f>H22</f>
        <v>0</v>
      </c>
      <c r="I21" s="17">
        <v>0</v>
      </c>
      <c r="J21" s="17">
        <v>0</v>
      </c>
      <c r="K21" s="17"/>
      <c r="L21" s="17"/>
      <c r="M21" s="17"/>
      <c r="N21" s="17">
        <v>0</v>
      </c>
      <c r="O21" s="17">
        <v>0</v>
      </c>
      <c r="P21" s="17"/>
      <c r="Q21" s="17">
        <v>0</v>
      </c>
      <c r="R21" s="17">
        <f>H21+I21+J21+K21+M21+N21+O21+P21+L21+Q21</f>
        <v>0</v>
      </c>
      <c r="S21" s="8"/>
    </row>
    <row r="22" spans="1:20" outlineLevel="1" x14ac:dyDescent="0.3">
      <c r="A22" s="3"/>
      <c r="B22" s="5"/>
      <c r="C22" s="15" t="s">
        <v>42</v>
      </c>
      <c r="D22" s="15"/>
      <c r="E22" s="15"/>
      <c r="F22" s="16" t="s">
        <v>43</v>
      </c>
      <c r="G22" s="17">
        <v>0</v>
      </c>
      <c r="H22" s="17"/>
      <c r="I22" s="17">
        <v>0</v>
      </c>
      <c r="J22" s="17">
        <v>0</v>
      </c>
      <c r="K22" s="17"/>
      <c r="L22" s="17"/>
      <c r="M22" s="17"/>
      <c r="N22" s="17">
        <v>0</v>
      </c>
      <c r="O22" s="17">
        <v>0</v>
      </c>
      <c r="P22" s="17">
        <f>P21</f>
        <v>0</v>
      </c>
      <c r="Q22" s="17">
        <v>0</v>
      </c>
      <c r="R22" s="17">
        <f>R21</f>
        <v>0</v>
      </c>
      <c r="S22" s="8"/>
    </row>
    <row r="23" spans="1:20" ht="52.8" x14ac:dyDescent="0.3">
      <c r="A23" s="3"/>
      <c r="B23" s="5"/>
      <c r="C23" s="15" t="s">
        <v>44</v>
      </c>
      <c r="D23" s="15"/>
      <c r="E23" s="15"/>
      <c r="F23" s="16" t="s">
        <v>45</v>
      </c>
      <c r="G23" s="17">
        <v>0</v>
      </c>
      <c r="H23" s="17"/>
      <c r="I23" s="17">
        <v>7091.58</v>
      </c>
      <c r="J23" s="17"/>
      <c r="K23" s="17"/>
      <c r="L23" s="17">
        <v>1636</v>
      </c>
      <c r="M23" s="17"/>
      <c r="N23" s="17"/>
      <c r="O23" s="17">
        <v>4242</v>
      </c>
      <c r="P23" s="17"/>
      <c r="Q23" s="17">
        <v>39069</v>
      </c>
      <c r="R23" s="17">
        <f>H23+I23+J23+K23+M23+N23+O23+P23+L23+Q23</f>
        <v>52038.58</v>
      </c>
      <c r="S23" s="8"/>
    </row>
    <row r="24" spans="1:20" outlineLevel="1" x14ac:dyDescent="0.3">
      <c r="A24" s="3"/>
      <c r="B24" s="5"/>
      <c r="C24" s="15"/>
      <c r="D24" s="15"/>
      <c r="E24" s="15"/>
      <c r="F24" s="16" t="s">
        <v>46</v>
      </c>
      <c r="G24" s="17">
        <v>0</v>
      </c>
      <c r="H24" s="17">
        <f t="shared" ref="H24:O24" si="7">H23</f>
        <v>0</v>
      </c>
      <c r="I24" s="17">
        <f t="shared" si="7"/>
        <v>7091.58</v>
      </c>
      <c r="J24" s="17">
        <f t="shared" si="7"/>
        <v>0</v>
      </c>
      <c r="K24" s="17">
        <f t="shared" si="7"/>
        <v>0</v>
      </c>
      <c r="L24" s="17">
        <f>L23</f>
        <v>1636</v>
      </c>
      <c r="M24" s="17">
        <f t="shared" si="7"/>
        <v>0</v>
      </c>
      <c r="N24" s="17">
        <f t="shared" si="7"/>
        <v>0</v>
      </c>
      <c r="O24" s="17">
        <f t="shared" si="7"/>
        <v>4242</v>
      </c>
      <c r="P24" s="17">
        <f>P23</f>
        <v>0</v>
      </c>
      <c r="Q24" s="17">
        <f>Q23</f>
        <v>39069</v>
      </c>
      <c r="R24" s="17">
        <f>R23</f>
        <v>52038.58</v>
      </c>
      <c r="S24" s="8"/>
    </row>
    <row r="25" spans="1:20" ht="52.8" x14ac:dyDescent="0.3">
      <c r="A25" s="3"/>
      <c r="B25" s="5"/>
      <c r="C25" s="15" t="s">
        <v>47</v>
      </c>
      <c r="D25" s="15"/>
      <c r="E25" s="15"/>
      <c r="F25" s="16" t="s">
        <v>48</v>
      </c>
      <c r="G25" s="17">
        <v>0</v>
      </c>
      <c r="H25" s="17">
        <v>54550.39</v>
      </c>
      <c r="I25" s="17">
        <v>67567.520000000004</v>
      </c>
      <c r="J25" s="17">
        <v>145742.68</v>
      </c>
      <c r="K25" s="17">
        <v>204020.03</v>
      </c>
      <c r="L25" s="17">
        <v>122563.16</v>
      </c>
      <c r="M25" s="17">
        <v>42553.54</v>
      </c>
      <c r="N25" s="17">
        <v>43530.94</v>
      </c>
      <c r="O25" s="17">
        <v>172818.63</v>
      </c>
      <c r="P25" s="17">
        <v>89717.53</v>
      </c>
      <c r="Q25" s="17">
        <v>222268.15</v>
      </c>
      <c r="R25" s="17">
        <f>H25+I25+J25+K25+M25+N25+O25+P25+L25+Q25</f>
        <v>1165332.57</v>
      </c>
      <c r="S25" s="8"/>
    </row>
    <row r="26" spans="1:20" outlineLevel="1" x14ac:dyDescent="0.3">
      <c r="A26" s="3"/>
      <c r="B26" s="5"/>
      <c r="C26" s="15" t="s">
        <v>49</v>
      </c>
      <c r="D26" s="15"/>
      <c r="E26" s="15"/>
      <c r="F26" s="16" t="s">
        <v>50</v>
      </c>
      <c r="G26" s="17">
        <v>0</v>
      </c>
      <c r="H26" s="17">
        <f>H25</f>
        <v>54550.39</v>
      </c>
      <c r="I26" s="17">
        <f>I25</f>
        <v>67567.520000000004</v>
      </c>
      <c r="J26" s="17">
        <f>J25</f>
        <v>145742.68</v>
      </c>
      <c r="K26" s="17">
        <f t="shared" ref="K26:P26" si="8">K25</f>
        <v>204020.03</v>
      </c>
      <c r="L26" s="17">
        <f>L25</f>
        <v>122563.16</v>
      </c>
      <c r="M26" s="17">
        <f t="shared" si="8"/>
        <v>42553.54</v>
      </c>
      <c r="N26" s="17">
        <f t="shared" si="8"/>
        <v>43530.94</v>
      </c>
      <c r="O26" s="17">
        <f t="shared" si="8"/>
        <v>172818.63</v>
      </c>
      <c r="P26" s="17">
        <f t="shared" si="8"/>
        <v>89717.53</v>
      </c>
      <c r="Q26" s="17">
        <f>Q25</f>
        <v>222268.15</v>
      </c>
      <c r="R26" s="17">
        <f>R25</f>
        <v>1165332.57</v>
      </c>
      <c r="S26" s="8"/>
      <c r="T26" s="6"/>
    </row>
    <row r="27" spans="1:20" outlineLevel="1" x14ac:dyDescent="0.3">
      <c r="A27" s="3"/>
      <c r="B27" s="5"/>
      <c r="C27" s="15"/>
      <c r="D27" s="15"/>
      <c r="E27" s="15"/>
      <c r="F27" s="16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8"/>
      <c r="T27" s="6"/>
    </row>
    <row r="28" spans="1:20" outlineLevel="1" x14ac:dyDescent="0.3">
      <c r="A28" s="3"/>
      <c r="B28" s="5"/>
      <c r="C28" s="15" t="s">
        <v>63</v>
      </c>
      <c r="D28" s="15"/>
      <c r="E28" s="15"/>
      <c r="F28" s="16" t="s">
        <v>64</v>
      </c>
      <c r="G28" s="17"/>
      <c r="H28" s="17"/>
      <c r="I28" s="17">
        <v>7651</v>
      </c>
      <c r="J28" s="17">
        <v>8942</v>
      </c>
      <c r="K28" s="17"/>
      <c r="L28" s="17"/>
      <c r="M28" s="17"/>
      <c r="N28" s="17"/>
      <c r="O28" s="17">
        <v>271692</v>
      </c>
      <c r="P28" s="17">
        <v>11666</v>
      </c>
      <c r="Q28" s="17">
        <v>13013</v>
      </c>
      <c r="R28" s="17">
        <f>H28+I28+J28+K28+M28+N28+O28+P28+L28+Q28</f>
        <v>312964</v>
      </c>
      <c r="S28" s="8"/>
      <c r="T28" s="6"/>
    </row>
    <row r="29" spans="1:20" x14ac:dyDescent="0.3">
      <c r="A29" s="3"/>
      <c r="B29" s="5"/>
      <c r="C29" s="15" t="s">
        <v>51</v>
      </c>
      <c r="D29" s="15"/>
      <c r="E29" s="15"/>
      <c r="F29" s="16" t="s">
        <v>60</v>
      </c>
      <c r="G29" s="17">
        <v>0</v>
      </c>
      <c r="H29" s="17">
        <v>89298.15</v>
      </c>
      <c r="I29" s="17">
        <v>205439.14</v>
      </c>
      <c r="J29" s="17">
        <v>683146.54</v>
      </c>
      <c r="K29" s="17">
        <v>214347.47</v>
      </c>
      <c r="L29" s="17">
        <v>1461579.31</v>
      </c>
      <c r="M29" s="17">
        <v>41204.76</v>
      </c>
      <c r="N29" s="17">
        <v>175980.24</v>
      </c>
      <c r="O29" s="17">
        <v>1314206.1399999999</v>
      </c>
      <c r="P29" s="17">
        <v>69627.789999999994</v>
      </c>
      <c r="Q29" s="17">
        <v>224224.34</v>
      </c>
      <c r="R29" s="17">
        <f>H29+I29+J29+K29+M29+N29+O29+P29+L29+Q29</f>
        <v>4479053.88</v>
      </c>
      <c r="S29" s="8"/>
      <c r="T29" s="6"/>
    </row>
    <row r="30" spans="1:20" outlineLevel="1" x14ac:dyDescent="0.3">
      <c r="A30" s="3"/>
      <c r="B30" s="5"/>
      <c r="C30" s="15" t="s">
        <v>52</v>
      </c>
      <c r="D30" s="15"/>
      <c r="E30" s="15"/>
      <c r="F30" s="16" t="s">
        <v>53</v>
      </c>
      <c r="G30" s="17">
        <v>0</v>
      </c>
      <c r="H30" s="17">
        <f>H29</f>
        <v>89298.15</v>
      </c>
      <c r="I30" s="17">
        <f>I29</f>
        <v>205439.14</v>
      </c>
      <c r="J30" s="17">
        <f t="shared" ref="J30:Q30" si="9">J29</f>
        <v>683146.54</v>
      </c>
      <c r="K30" s="17">
        <f t="shared" si="9"/>
        <v>214347.47</v>
      </c>
      <c r="L30" s="17">
        <f>L29</f>
        <v>1461579.31</v>
      </c>
      <c r="M30" s="17">
        <f t="shared" si="9"/>
        <v>41204.76</v>
      </c>
      <c r="N30" s="17">
        <f t="shared" si="9"/>
        <v>175980.24</v>
      </c>
      <c r="O30" s="17">
        <f t="shared" si="9"/>
        <v>1314206.1399999999</v>
      </c>
      <c r="P30" s="17">
        <f t="shared" si="9"/>
        <v>69627.789999999994</v>
      </c>
      <c r="Q30" s="17">
        <f t="shared" si="9"/>
        <v>224224.34</v>
      </c>
      <c r="R30" s="17">
        <f>R29</f>
        <v>4479053.88</v>
      </c>
      <c r="S30" s="8"/>
      <c r="T30" s="6"/>
    </row>
    <row r="31" spans="1:20" ht="52.8" x14ac:dyDescent="0.3">
      <c r="A31" s="3"/>
      <c r="B31" s="5"/>
      <c r="C31" s="15" t="s">
        <v>54</v>
      </c>
      <c r="D31" s="15"/>
      <c r="E31" s="15"/>
      <c r="F31" s="16" t="s">
        <v>55</v>
      </c>
      <c r="G31" s="17">
        <v>0</v>
      </c>
      <c r="H31" s="17">
        <v>0</v>
      </c>
      <c r="I31" s="17">
        <v>0</v>
      </c>
      <c r="J31" s="17">
        <v>1523256</v>
      </c>
      <c r="K31" s="17"/>
      <c r="L31" s="17">
        <v>834542</v>
      </c>
      <c r="M31" s="17">
        <v>0</v>
      </c>
      <c r="N31" s="17"/>
      <c r="O31" s="17">
        <v>562617.23</v>
      </c>
      <c r="P31" s="17"/>
      <c r="Q31" s="17">
        <v>0</v>
      </c>
      <c r="R31" s="17">
        <f>H31+I31+J31+K31+M31+N31+O31+P31+L31+Q31</f>
        <v>2920415.23</v>
      </c>
      <c r="S31" s="8"/>
      <c r="T31" s="6"/>
    </row>
    <row r="32" spans="1:20" outlineLevel="1" x14ac:dyDescent="0.3">
      <c r="A32" s="3"/>
      <c r="B32" s="5"/>
      <c r="C32" s="15" t="s">
        <v>56</v>
      </c>
      <c r="D32" s="15"/>
      <c r="E32" s="15"/>
      <c r="F32" s="16" t="s">
        <v>57</v>
      </c>
      <c r="G32" s="17">
        <v>0</v>
      </c>
      <c r="H32" s="17">
        <v>0</v>
      </c>
      <c r="I32" s="17">
        <v>0</v>
      </c>
      <c r="J32" s="17">
        <f>J31</f>
        <v>1523256</v>
      </c>
      <c r="K32" s="17">
        <f>K31</f>
        <v>0</v>
      </c>
      <c r="L32" s="17">
        <f>L31</f>
        <v>834542</v>
      </c>
      <c r="M32" s="17">
        <v>0</v>
      </c>
      <c r="N32" s="17">
        <f>N31</f>
        <v>0</v>
      </c>
      <c r="O32" s="17">
        <f>O31</f>
        <v>562617.23</v>
      </c>
      <c r="P32" s="17">
        <f>P31</f>
        <v>0</v>
      </c>
      <c r="Q32" s="17">
        <v>0</v>
      </c>
      <c r="R32" s="17">
        <f>R31</f>
        <v>2920415.23</v>
      </c>
      <c r="S32" s="8"/>
      <c r="T32" s="6"/>
    </row>
    <row r="33" spans="1:20" ht="52.8" x14ac:dyDescent="0.3">
      <c r="A33" s="3"/>
      <c r="B33" s="5"/>
      <c r="C33" s="15" t="s">
        <v>58</v>
      </c>
      <c r="D33" s="15"/>
      <c r="E33" s="15"/>
      <c r="F33" s="16" t="s">
        <v>59</v>
      </c>
      <c r="G33" s="17">
        <v>0</v>
      </c>
      <c r="H33" s="17">
        <v>79515.490000000005</v>
      </c>
      <c r="I33" s="17">
        <v>182610.26</v>
      </c>
      <c r="J33" s="17">
        <v>130005.2</v>
      </c>
      <c r="K33" s="17">
        <v>269284.74</v>
      </c>
      <c r="L33" s="17">
        <v>153813.82</v>
      </c>
      <c r="M33" s="17">
        <v>201937.62</v>
      </c>
      <c r="N33" s="17">
        <v>67323.03</v>
      </c>
      <c r="O33" s="17">
        <v>117856.07</v>
      </c>
      <c r="P33" s="17">
        <v>344855.84</v>
      </c>
      <c r="Q33" s="17">
        <v>212505.18</v>
      </c>
      <c r="R33" s="17">
        <f>H33+I33+J33+K33+M33+N33+O33+P33+L33+Q33</f>
        <v>1759707.25</v>
      </c>
      <c r="S33" s="8"/>
      <c r="T33" s="6"/>
    </row>
    <row r="34" spans="1:20" ht="27.6" customHeight="1" outlineLevel="1" x14ac:dyDescent="0.3">
      <c r="A34" s="3"/>
      <c r="B34" s="5"/>
      <c r="C34" s="15" t="s">
        <v>56</v>
      </c>
      <c r="D34" s="15"/>
      <c r="E34" s="15"/>
      <c r="F34" s="16" t="s">
        <v>57</v>
      </c>
      <c r="G34" s="17">
        <v>0</v>
      </c>
      <c r="H34" s="17">
        <f>H33</f>
        <v>79515.490000000005</v>
      </c>
      <c r="I34" s="17">
        <f t="shared" ref="I34:Q34" si="10">I33</f>
        <v>182610.26</v>
      </c>
      <c r="J34" s="17">
        <f t="shared" si="10"/>
        <v>130005.2</v>
      </c>
      <c r="K34" s="17">
        <f>K33</f>
        <v>269284.74</v>
      </c>
      <c r="L34" s="17">
        <f>L33</f>
        <v>153813.82</v>
      </c>
      <c r="M34" s="17">
        <f>M33</f>
        <v>201937.62</v>
      </c>
      <c r="N34" s="17">
        <f t="shared" si="10"/>
        <v>67323.03</v>
      </c>
      <c r="O34" s="17">
        <f t="shared" si="10"/>
        <v>117856.07</v>
      </c>
      <c r="P34" s="17">
        <f t="shared" si="10"/>
        <v>344855.84</v>
      </c>
      <c r="Q34" s="17">
        <f t="shared" si="10"/>
        <v>212505.18</v>
      </c>
      <c r="R34" s="17">
        <f>R33</f>
        <v>1759707.25</v>
      </c>
      <c r="S34" s="8"/>
      <c r="T34" s="6"/>
    </row>
    <row r="35" spans="1:20" ht="15" outlineLevel="1" thickBot="1" x14ac:dyDescent="0.35">
      <c r="A35" s="3"/>
      <c r="B35" s="22"/>
      <c r="C35" s="15" t="s">
        <v>61</v>
      </c>
      <c r="D35" s="15"/>
      <c r="E35" s="15"/>
      <c r="F35" s="16" t="s">
        <v>62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8"/>
      <c r="T35" s="6"/>
    </row>
    <row r="36" spans="1:20" ht="13.5" customHeight="1" x14ac:dyDescent="0.3">
      <c r="A36" s="4"/>
      <c r="B36" s="4"/>
      <c r="C36" s="18"/>
      <c r="D36" s="18"/>
      <c r="E36" s="18"/>
      <c r="F36" s="19" t="s">
        <v>17</v>
      </c>
      <c r="G36" s="20">
        <f>G13+G19+G25+G29+G33+G11+G15+G21+G23+G35+G9</f>
        <v>0</v>
      </c>
      <c r="H36" s="20">
        <f>H13+H19+H25+H29+H33+H11+H15+H21+H23+H35+H10+H17+H7</f>
        <v>269904.18</v>
      </c>
      <c r="I36" s="20">
        <f>I13+I19+I25+I29+I33+I10+I23+I15+I17+I28</f>
        <v>562153.62</v>
      </c>
      <c r="J36" s="20">
        <f>J13+J19+J25+J29+J33+J16+J11+J9+J7+J23+J17+J28+J31</f>
        <v>3119091.8499999996</v>
      </c>
      <c r="K36" s="20">
        <f>K13+K19+K25+K29+K33+K31+K17+K11+K9+K24+K15+K21</f>
        <v>923039.15</v>
      </c>
      <c r="L36" s="20">
        <f>L13+L19+L25+L29+L33+L31+L17+L11+L9+L24+L15</f>
        <v>2917299.7199999997</v>
      </c>
      <c r="M36" s="20">
        <f>M13+M19+M25+M29+M33+M9+M11+M21+M24+M17+M15</f>
        <v>376487.97000000003</v>
      </c>
      <c r="N36" s="20">
        <f>N13+N19+N25+N29+N33+N9+N7+N23+N31+N17+N15+N11</f>
        <v>337660.56000000006</v>
      </c>
      <c r="O36" s="20">
        <f>O13+O19+O25+O29+O33+O31+O15+O9+O7+O23+O28+O11</f>
        <v>5311181.12</v>
      </c>
      <c r="P36" s="20">
        <f>P13+P19+P25+P29+P33+P31+P15+P9+P7+P23+P28+P17+P21</f>
        <v>789584.78</v>
      </c>
      <c r="Q36" s="20">
        <f>Q13+Q19+Q25+Q29+Q33+Q31+Q15+Q9+Q7+Q23+Q28+Q11</f>
        <v>810958.96</v>
      </c>
      <c r="R36" s="21">
        <f>R8+R10+R12+R14+R16+R18+R20+R22+R24+R26+R30+R32+R34+R28</f>
        <v>15417361.91</v>
      </c>
      <c r="S36" s="11"/>
      <c r="T36" s="6"/>
    </row>
    <row r="37" spans="1:20" ht="12.75" customHeight="1" x14ac:dyDescent="0.3">
      <c r="A37" s="2"/>
      <c r="B37" s="2"/>
      <c r="C37" s="2"/>
      <c r="D37" s="2"/>
      <c r="E37" s="2"/>
      <c r="F37" s="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26"/>
      <c r="S37" s="24"/>
      <c r="T37" s="6"/>
    </row>
    <row r="38" spans="1:20" x14ac:dyDescent="0.3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4"/>
      <c r="T38" s="6"/>
    </row>
    <row r="39" spans="1:20" x14ac:dyDescent="0.3">
      <c r="R39" s="23"/>
      <c r="T39" s="7"/>
    </row>
    <row r="40" spans="1:20" x14ac:dyDescent="0.3">
      <c r="S40" s="23"/>
      <c r="T40" s="8"/>
    </row>
    <row r="42" spans="1:20" x14ac:dyDescent="0.3">
      <c r="R42" s="23"/>
      <c r="S42" s="23"/>
    </row>
  </sheetData>
  <mergeCells count="11">
    <mergeCell ref="A1:R1"/>
    <mergeCell ref="A2:R2"/>
    <mergeCell ref="A3:R3"/>
    <mergeCell ref="A4:R4"/>
    <mergeCell ref="F5:F6"/>
    <mergeCell ref="A38:R38"/>
    <mergeCell ref="A5:A6"/>
    <mergeCell ref="B5:B6"/>
    <mergeCell ref="C5:C6"/>
    <mergeCell ref="D5:D6"/>
    <mergeCell ref="E5:E6"/>
  </mergeCells>
  <pageMargins left="0.19685039370078741" right="0.19685039370078741" top="0.59055118110236227" bottom="0.19685039370078741" header="0.51181102362204722" footer="0.51181102362204722"/>
  <pageSetup paperSize="9" scale="5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DINAMIC&lt;/Code&gt;&#10;  &lt;ObjectCode&gt;SQUERY_28N_DINAMIC&lt;/ObjectCode&gt;&#10;  &lt;DocName&gt;Вариант_02.06.2009_15_00_42&lt;/DocName&gt;&#10;  &lt;VariantName&gt;Вариант_02.06.2009_15:00:42&lt;/VariantName&gt;&#10;  &lt;VariantLink&gt;56856936&lt;/VariantLink&gt;&#10;  &lt;SvodReportLink xsi:nil=&quot;true&quot; /&gt;&#10;  &lt;ReportLink&gt;200736&lt;/ReportLink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7F21043-6617-4159-92B8-2F554485CF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FU205-1\Admin</dc:creator>
  <cp:lastModifiedBy>Admin</cp:lastModifiedBy>
  <cp:lastPrinted>2023-12-22T01:33:44Z</cp:lastPrinted>
  <dcterms:created xsi:type="dcterms:W3CDTF">2021-01-29T07:32:03Z</dcterms:created>
  <dcterms:modified xsi:type="dcterms:W3CDTF">2024-09-13T01:22:54Z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Вариант_02.06.2009_15_00_42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19.1.22.6070</vt:lpwstr>
  </property>
  <property fmtid="{D5CDD505-2E9C-101B-9397-08002B2CF9AE}" pid="5" name="Версия базы">
    <vt:lpwstr>17.1.1342.0</vt:lpwstr>
  </property>
  <property fmtid="{D5CDD505-2E9C-101B-9397-08002B2CF9AE}" pid="6" name="Тип сервера">
    <vt:lpwstr>MSSQL</vt:lpwstr>
  </property>
  <property fmtid="{D5CDD505-2E9C-101B-9397-08002B2CF9AE}" pid="7" name="Сервер">
    <vt:lpwstr>FU205-1\SQLExpressFNS</vt:lpwstr>
  </property>
  <property fmtid="{D5CDD505-2E9C-101B-9397-08002B2CF9AE}" pid="8" name="База">
    <vt:lpwstr>inf_28N</vt:lpwstr>
  </property>
  <property fmtid="{D5CDD505-2E9C-101B-9397-08002B2CF9AE}" pid="9" name="Пользователь">
    <vt:lpwstr>adm</vt:lpwstr>
  </property>
  <property fmtid="{D5CDD505-2E9C-101B-9397-08002B2CF9AE}" pid="10" name="Шаблон">
    <vt:lpwstr>PRIKAZ28_DINAMIC_GRAFA.XLT</vt:lpwstr>
  </property>
  <property fmtid="{D5CDD505-2E9C-101B-9397-08002B2CF9AE}" pid="11" name="Имя варианта">
    <vt:lpwstr>Вариант_02.06.2009_15:00:42</vt:lpwstr>
  </property>
  <property fmtid="{D5CDD505-2E9C-101B-9397-08002B2CF9AE}" pid="12" name="Локальная база">
    <vt:lpwstr>не используется</vt:lpwstr>
  </property>
</Properties>
</file>