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E63D14A6-E764-46B0-852C-290137A9E9FE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H16" i="2" l="1"/>
  <c r="L16" i="2" l="1"/>
  <c r="P36" i="2" l="1"/>
  <c r="P22" i="2"/>
  <c r="N36" i="2"/>
  <c r="I10" i="2"/>
  <c r="R28" i="2" l="1"/>
  <c r="M34" i="2"/>
  <c r="H18" i="2"/>
  <c r="R9" i="2" l="1"/>
  <c r="K34" i="2"/>
  <c r="O36" i="2" l="1"/>
  <c r="O12" i="2"/>
  <c r="M16" i="2"/>
  <c r="Q36" i="2" l="1"/>
  <c r="Q12" i="2"/>
  <c r="L34" i="2"/>
  <c r="L18" i="2" l="1"/>
  <c r="R33" i="2" l="1"/>
  <c r="R34" i="2" s="1"/>
  <c r="R31" i="2"/>
  <c r="R32" i="2" s="1"/>
  <c r="R29" i="2"/>
  <c r="R30" i="2" s="1"/>
  <c r="R25" i="2"/>
  <c r="R26" i="2" s="1"/>
  <c r="R23" i="2"/>
  <c r="R24" i="2" s="1"/>
  <c r="R21" i="2"/>
  <c r="R22" i="2" s="1"/>
  <c r="R19" i="2"/>
  <c r="R20" i="2" s="1"/>
  <c r="R17" i="2"/>
  <c r="R18" i="2" s="1"/>
  <c r="R15" i="2"/>
  <c r="R16" i="2" s="1"/>
  <c r="R13" i="2"/>
  <c r="R14" i="2" s="1"/>
  <c r="R11" i="2"/>
  <c r="R12" i="2" s="1"/>
  <c r="R10" i="2"/>
  <c r="R7" i="2"/>
  <c r="R8" i="2" s="1"/>
  <c r="R36" i="2" l="1"/>
  <c r="L32" i="2"/>
  <c r="L30" i="2"/>
  <c r="L26" i="2"/>
  <c r="L24" i="2"/>
  <c r="L36" i="2" s="1"/>
  <c r="L20" i="2"/>
  <c r="L14" i="2"/>
  <c r="L10" i="2"/>
  <c r="P12" i="2" l="1"/>
  <c r="I26" i="2" l="1"/>
  <c r="P8" i="2" l="1"/>
  <c r="I36" i="2" l="1"/>
  <c r="I18" i="2" l="1"/>
  <c r="H10" i="2"/>
  <c r="H36" i="2" s="1"/>
  <c r="G10" i="2"/>
  <c r="P24" i="2" l="1"/>
  <c r="G36" i="2" l="1"/>
  <c r="G14" i="2"/>
  <c r="Q16" i="2" l="1"/>
  <c r="Q8" i="2"/>
  <c r="P20" i="2"/>
  <c r="P18" i="2"/>
  <c r="P16" i="2"/>
  <c r="O16" i="2"/>
  <c r="J18" i="2"/>
  <c r="J16" i="2"/>
  <c r="J36" i="2" s="1"/>
  <c r="N20" i="2"/>
  <c r="N18" i="2"/>
  <c r="N16" i="2"/>
  <c r="N12" i="2"/>
  <c r="M18" i="2"/>
  <c r="M12" i="2"/>
  <c r="K18" i="2"/>
  <c r="K16" i="2"/>
  <c r="J24" i="2"/>
  <c r="J8" i="2"/>
  <c r="H24" i="2"/>
  <c r="I16" i="2"/>
  <c r="H21" i="2"/>
  <c r="H12" i="2"/>
  <c r="Q26" i="2" l="1"/>
  <c r="P32" i="2"/>
  <c r="O32" i="2"/>
  <c r="O24" i="2"/>
  <c r="N32" i="2"/>
  <c r="N24" i="2"/>
  <c r="M24" i="2"/>
  <c r="M36" i="2" s="1"/>
  <c r="K32" i="2"/>
  <c r="K24" i="2"/>
  <c r="K36" i="2" s="1"/>
  <c r="K10" i="2"/>
  <c r="J26" i="2" l="1"/>
  <c r="G18" i="2" l="1"/>
  <c r="O8" i="2"/>
  <c r="K20" i="2"/>
  <c r="H30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I30" i="2"/>
  <c r="J30" i="2"/>
  <c r="K30" i="2"/>
  <c r="M30" i="2"/>
  <c r="N30" i="2"/>
  <c r="O30" i="2"/>
  <c r="P30" i="2"/>
  <c r="Q30" i="2"/>
  <c r="H34" i="2"/>
  <c r="I34" i="2"/>
  <c r="J34" i="2"/>
  <c r="N34" i="2"/>
  <c r="O34" i="2"/>
  <c r="P34" i="2"/>
  <c r="Q34" i="2"/>
  <c r="Q24" i="2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<sst xmlns="http://schemas.openxmlformats.org/spreadsheetml/2006/main" count="89" uniqueCount="66">
  <si>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</si>
  <si>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</si>
  <si>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</si>
  <si>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</si>
  <si>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</si>
  <si>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</si>
  <si>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</si>
  <si>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</si>
  <si>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</si>
  <si>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</si>
  <si>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</si>
  <si>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</si>
  <si>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</si>
  <si>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</si>
  <si>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</si>
  <si>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</si>
  <si>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</si>
  <si>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</si>
  <si>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</si>
  <si>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</si>
  <si>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</si>
  <si>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</si>
  <si>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</si>
  <si>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</si>
  <si>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</si>
  <si>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</si>
  <si>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</si>
  <si>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</si>
  <si>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</si>
  <si>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</si>
  <si>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</si>
  <si>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</si>
  <si>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</si>
  <si>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</si>
  <si>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</si>
  <si>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</si>
  <si>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</si>
  <si>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</si>
  <si>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</si>
  <si>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</si>
  <si>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</si>
  <si>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</si>
  <si>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</si>
  <si>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</si>
  <si>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</si>
  <si>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</si>
  <si>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</si>
  <si>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</si>
  <si>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</si>
  <si>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</si>
  <si>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</si>
  <si>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</si>
  <si>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</si>
  <si>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</si>
  <si>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</si>
  <si>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</si>
  <si>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</si>
  <si>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</si>
  <si>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</si>
  <si>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</si>
  <si>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</si>
  <si>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</si>
  <si>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</si>
  <si>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10602010</t>
  </si>
  <si>
    <t>Налог на имущество организаций</t>
  </si>
  <si>
    <t>01-01-2024
01-07-2024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</si>
</sst>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showZeros="0" tabSelected="1" topLeftCell="C1" zoomScale="81" zoomScaleNormal="81" workbookViewId="0">
      <pane xSplit="4" ySplit="6" topLeftCell="I28" activePane="bottomRight" state="frozen"/>
      <selection activeCell="C1" sqref="C1"/>
      <selection pane="topRight" activeCell="G1" sqref="G1"/>
      <selection pane="bottomLeft" activeCell="C7" sqref="C7"/>
      <selection pane="bottomRight" activeCell="K11" sqref="K11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"/>
    </row>
    <row r="2" spans="1:19" ht="16.95" customHeigh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</row>
    <row r="3" spans="1:19" ht="14.55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"/>
    </row>
    <row r="4" spans="1:19" ht="12.7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"/>
    </row>
    <row r="5" spans="1:19" ht="52.8" customHeight="1" thickBot="1" x14ac:dyDescent="0.35">
      <c r="A5" s="37" t="s">
        <v>3</v>
      </c>
      <c r="B5" s="39" t="s">
        <v>3</v>
      </c>
      <c r="C5" s="35" t="s">
        <v>4</v>
      </c>
      <c r="D5" s="35" t="s">
        <v>3</v>
      </c>
      <c r="E5" s="35" t="s">
        <v>3</v>
      </c>
      <c r="F5" s="35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38"/>
      <c r="B6" s="40"/>
      <c r="C6" s="36"/>
      <c r="D6" s="36"/>
      <c r="E6" s="36"/>
      <c r="F6" s="36"/>
      <c r="G6" s="14" t="s">
        <v>65</v>
      </c>
      <c r="H6" s="14" t="s">
        <v>65</v>
      </c>
      <c r="I6" s="14" t="s">
        <v>65</v>
      </c>
      <c r="J6" s="14" t="s">
        <v>65</v>
      </c>
      <c r="K6" s="14" t="s">
        <v>65</v>
      </c>
      <c r="L6" s="14" t="s">
        <v>65</v>
      </c>
      <c r="M6" s="14" t="s">
        <v>65</v>
      </c>
      <c r="N6" s="14" t="s">
        <v>65</v>
      </c>
      <c r="O6" s="14" t="s">
        <v>65</v>
      </c>
      <c r="P6" s="14" t="s">
        <v>65</v>
      </c>
      <c r="Q6" s="14" t="s">
        <v>65</v>
      </c>
      <c r="R6" s="14" t="s">
        <v>65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/>
      <c r="I7" s="17">
        <v>0</v>
      </c>
      <c r="J7" s="17">
        <v>79262.66</v>
      </c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79262.66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/>
      <c r="I8" s="17">
        <v>0</v>
      </c>
      <c r="J8" s="17">
        <f>J7</f>
        <v>79262.66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79262.66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/>
      <c r="I9" s="17"/>
      <c r="J9" s="17">
        <v>346017</v>
      </c>
      <c r="K9" s="17"/>
      <c r="L9" s="17">
        <v>215930.71</v>
      </c>
      <c r="M9" s="17">
        <v>1638</v>
      </c>
      <c r="N9" s="17"/>
      <c r="O9" s="17">
        <v>1659025.12</v>
      </c>
      <c r="P9" s="17"/>
      <c r="Q9" s="17">
        <v>6334</v>
      </c>
      <c r="R9" s="17">
        <f>H9+I9+J9+K9+M9+N9+O9+P9+L9+Q9+G9</f>
        <v>2228944.83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:H10" si="0">G9</f>
        <v>0</v>
      </c>
      <c r="H10" s="17">
        <f t="shared" si="0"/>
        <v>0</v>
      </c>
      <c r="I10" s="17">
        <f>I9</f>
        <v>0</v>
      </c>
      <c r="J10" s="17">
        <f t="shared" ref="J10:Q10" si="1">J9</f>
        <v>346017</v>
      </c>
      <c r="K10" s="17">
        <f>K9</f>
        <v>0</v>
      </c>
      <c r="L10" s="17">
        <f>L9</f>
        <v>215930.71</v>
      </c>
      <c r="M10" s="17">
        <f t="shared" si="1"/>
        <v>1638</v>
      </c>
      <c r="N10" s="17">
        <f t="shared" si="1"/>
        <v>0</v>
      </c>
      <c r="O10" s="17">
        <f t="shared" si="1"/>
        <v>1659025.12</v>
      </c>
      <c r="P10" s="17">
        <f t="shared" si="1"/>
        <v>0</v>
      </c>
      <c r="Q10" s="17">
        <f t="shared" si="1"/>
        <v>6334</v>
      </c>
      <c r="R10" s="17">
        <f>R9</f>
        <v>2228944.83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20654</v>
      </c>
      <c r="K11" s="17">
        <v>0</v>
      </c>
      <c r="L11" s="17"/>
      <c r="M11" s="17"/>
      <c r="N11" s="17"/>
      <c r="O11" s="17"/>
      <c r="P11" s="17"/>
      <c r="Q11" s="17"/>
      <c r="R11" s="17">
        <f>H11+I11+J11+K11+M11+N11+O11+P11+L11+Q11</f>
        <v>20654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20654</v>
      </c>
      <c r="K12" s="17"/>
      <c r="L12" s="17"/>
      <c r="M12" s="17">
        <f t="shared" ref="M12:R12" si="2">M11</f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20654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48691.4</v>
      </c>
      <c r="I13" s="17">
        <v>63504.97</v>
      </c>
      <c r="J13" s="17">
        <v>83187.03</v>
      </c>
      <c r="K13" s="17">
        <v>143176.06</v>
      </c>
      <c r="L13" s="17">
        <v>97445.119999999995</v>
      </c>
      <c r="M13" s="17">
        <v>89237.35</v>
      </c>
      <c r="N13" s="17">
        <v>51326.35</v>
      </c>
      <c r="O13" s="17">
        <v>130818.11</v>
      </c>
      <c r="P13" s="17">
        <v>287140.13</v>
      </c>
      <c r="Q13" s="17">
        <v>53583.96</v>
      </c>
      <c r="R13" s="17">
        <f>H13+I13+J13+K13+M13+N13+O13+P13+L13+Q13</f>
        <v>1048110.4799999999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48691.4</v>
      </c>
      <c r="I14" s="17">
        <f t="shared" ref="I14:Q14" si="3">I13</f>
        <v>63504.97</v>
      </c>
      <c r="J14" s="17">
        <f t="shared" si="3"/>
        <v>83187.03</v>
      </c>
      <c r="K14" s="17">
        <f t="shared" si="3"/>
        <v>143176.06</v>
      </c>
      <c r="L14" s="17">
        <f>L13</f>
        <v>97445.119999999995</v>
      </c>
      <c r="M14" s="17">
        <f t="shared" si="3"/>
        <v>89237.35</v>
      </c>
      <c r="N14" s="17">
        <f t="shared" si="3"/>
        <v>51326.35</v>
      </c>
      <c r="O14" s="17">
        <f t="shared" si="3"/>
        <v>130818.11</v>
      </c>
      <c r="P14" s="17">
        <f t="shared" si="3"/>
        <v>287140.13</v>
      </c>
      <c r="Q14" s="17">
        <f t="shared" si="3"/>
        <v>53583.96</v>
      </c>
      <c r="R14" s="17">
        <f>R13</f>
        <v>1048110.4799999999</v>
      </c>
      <c r="S14" s="8"/>
    </row>
    <row r="15" spans="1:19" ht="52.8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406988.09</v>
      </c>
      <c r="K15" s="17">
        <v>35557.589999999997</v>
      </c>
      <c r="L15" s="17"/>
      <c r="M15" s="17">
        <v>6582.06</v>
      </c>
      <c r="N15" s="17"/>
      <c r="O15" s="17">
        <v>1111914.73</v>
      </c>
      <c r="P15" s="17">
        <v>7585.76</v>
      </c>
      <c r="Q15" s="17">
        <v>777274</v>
      </c>
      <c r="R15" s="17">
        <f>H15+I15+J15+K15+M15+N15+O15+P15+L15+Q15</f>
        <v>2345902.23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>
        <f>H15</f>
        <v>0</v>
      </c>
      <c r="I16" s="17">
        <f t="shared" ref="I16:R16" si="4">I15</f>
        <v>0</v>
      </c>
      <c r="J16" s="17">
        <f t="shared" si="4"/>
        <v>406988.09</v>
      </c>
      <c r="K16" s="17">
        <f t="shared" si="4"/>
        <v>35557.589999999997</v>
      </c>
      <c r="L16" s="17">
        <f>L15</f>
        <v>0</v>
      </c>
      <c r="M16" s="17">
        <f t="shared" si="4"/>
        <v>6582.06</v>
      </c>
      <c r="N16" s="17">
        <f t="shared" si="4"/>
        <v>0</v>
      </c>
      <c r="O16" s="17">
        <f t="shared" si="4"/>
        <v>1111914.73</v>
      </c>
      <c r="P16" s="17">
        <f t="shared" si="4"/>
        <v>7585.76</v>
      </c>
      <c r="Q16" s="17">
        <f t="shared" si="4"/>
        <v>777274</v>
      </c>
      <c r="R16" s="17">
        <f t="shared" si="4"/>
        <v>2345902.23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/>
      <c r="I17" s="17"/>
      <c r="J17" s="17">
        <v>279150.21000000002</v>
      </c>
      <c r="K17" s="17"/>
      <c r="L17" s="17"/>
      <c r="M17" s="17"/>
      <c r="N17" s="17"/>
      <c r="O17" s="17"/>
      <c r="P17" s="17">
        <v>3667</v>
      </c>
      <c r="Q17" s="17"/>
      <c r="R17" s="17">
        <f>H17+I17+J17+K17+M17+N17+O17+P17+L17+Q17</f>
        <v>282817.21000000002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f>H17</f>
        <v>0</v>
      </c>
      <c r="I18" s="17">
        <f t="shared" ref="I18:N18" si="5">I17</f>
        <v>0</v>
      </c>
      <c r="J18" s="17">
        <f t="shared" si="5"/>
        <v>279150.21000000002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v>0</v>
      </c>
      <c r="P18" s="17">
        <f>P17</f>
        <v>3667</v>
      </c>
      <c r="Q18" s="17">
        <v>0</v>
      </c>
      <c r="R18" s="17">
        <f>R17</f>
        <v>282817.21000000002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3878</v>
      </c>
      <c r="M19" s="17"/>
      <c r="N19" s="17"/>
      <c r="O19" s="17"/>
      <c r="P19" s="17">
        <v>3052</v>
      </c>
      <c r="Q19" s="17">
        <v>29076.82</v>
      </c>
      <c r="R19" s="17">
        <f>H19+I19+J19+K19+M19+N19+O19+P19+L19+Q19</f>
        <v>60013.630000000005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6">H19</f>
        <v>1471.18</v>
      </c>
      <c r="I20" s="17">
        <f t="shared" si="6"/>
        <v>22535.63</v>
      </c>
      <c r="J20" s="17"/>
      <c r="K20" s="17">
        <f t="shared" si="6"/>
        <v>0</v>
      </c>
      <c r="L20" s="17">
        <f>L19</f>
        <v>3878</v>
      </c>
      <c r="M20" s="17">
        <f t="shared" si="6"/>
        <v>0</v>
      </c>
      <c r="N20" s="17">
        <f t="shared" si="6"/>
        <v>0</v>
      </c>
      <c r="O20" s="17">
        <f t="shared" si="6"/>
        <v>0</v>
      </c>
      <c r="P20" s="17">
        <f t="shared" si="6"/>
        <v>3052</v>
      </c>
      <c r="Q20" s="17">
        <f t="shared" si="6"/>
        <v>29076.82</v>
      </c>
      <c r="R20" s="17">
        <f>R19</f>
        <v>60013.630000000005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/>
      <c r="L21" s="17"/>
      <c r="M21" s="17"/>
      <c r="N21" s="17">
        <v>0</v>
      </c>
      <c r="O21" s="17">
        <v>0</v>
      </c>
      <c r="P21" s="17"/>
      <c r="Q21" s="17">
        <v>0</v>
      </c>
      <c r="R21" s="17">
        <f>H21+I21+J21+K21+M21+N21+O21+P21+L21+Q21</f>
        <v>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/>
      <c r="L22" s="17"/>
      <c r="M22" s="17"/>
      <c r="N22" s="17">
        <v>0</v>
      </c>
      <c r="O22" s="17">
        <v>0</v>
      </c>
      <c r="P22" s="17">
        <f>P21</f>
        <v>0</v>
      </c>
      <c r="Q22" s="17">
        <v>0</v>
      </c>
      <c r="R22" s="17">
        <f>R21</f>
        <v>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/>
      <c r="I23" s="17">
        <v>10514.63</v>
      </c>
      <c r="J23" s="17"/>
      <c r="K23" s="17">
        <v>8443.1200000000008</v>
      </c>
      <c r="L23" s="17">
        <v>1920.28</v>
      </c>
      <c r="M23" s="17"/>
      <c r="N23" s="17"/>
      <c r="O23" s="17">
        <v>4242</v>
      </c>
      <c r="P23" s="17"/>
      <c r="Q23" s="17">
        <v>39069</v>
      </c>
      <c r="R23" s="17">
        <f>H23+I23+J23+K23+M23+N23+O23+P23+L23+Q23</f>
        <v>64189.03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7">H23</f>
        <v>0</v>
      </c>
      <c r="I24" s="17">
        <f t="shared" si="7"/>
        <v>10514.63</v>
      </c>
      <c r="J24" s="17">
        <f t="shared" si="7"/>
        <v>0</v>
      </c>
      <c r="K24" s="17">
        <f t="shared" si="7"/>
        <v>8443.1200000000008</v>
      </c>
      <c r="L24" s="17">
        <f>L23</f>
        <v>1920.28</v>
      </c>
      <c r="M24" s="17">
        <f t="shared" si="7"/>
        <v>0</v>
      </c>
      <c r="N24" s="17">
        <f t="shared" si="7"/>
        <v>0</v>
      </c>
      <c r="O24" s="17">
        <f t="shared" si="7"/>
        <v>4242</v>
      </c>
      <c r="P24" s="17">
        <f>P23</f>
        <v>0</v>
      </c>
      <c r="Q24" s="17">
        <f>Q23</f>
        <v>39069</v>
      </c>
      <c r="R24" s="17">
        <f>R23</f>
        <v>64189.03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56931.13</v>
      </c>
      <c r="I25" s="17">
        <v>72865.55</v>
      </c>
      <c r="J25" s="17">
        <v>149287.43</v>
      </c>
      <c r="K25" s="17">
        <v>209781.33</v>
      </c>
      <c r="L25" s="17">
        <v>129198.73</v>
      </c>
      <c r="M25" s="17">
        <v>45302.73</v>
      </c>
      <c r="N25" s="17">
        <v>47785.59</v>
      </c>
      <c r="O25" s="17">
        <v>179463.93</v>
      </c>
      <c r="P25" s="17">
        <v>97143.38</v>
      </c>
      <c r="Q25" s="17">
        <v>234991.34</v>
      </c>
      <c r="R25" s="17">
        <f>H25+I25+J25+K25+M25+N25+O25+P25+L25+Q25</f>
        <v>1222751.1399999999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56931.13</v>
      </c>
      <c r="I26" s="17">
        <f>I25</f>
        <v>72865.55</v>
      </c>
      <c r="J26" s="17">
        <f>J25</f>
        <v>149287.43</v>
      </c>
      <c r="K26" s="17">
        <f t="shared" ref="K26:P26" si="8">K25</f>
        <v>209781.33</v>
      </c>
      <c r="L26" s="17">
        <f>L25</f>
        <v>129198.73</v>
      </c>
      <c r="M26" s="17">
        <f t="shared" si="8"/>
        <v>45302.73</v>
      </c>
      <c r="N26" s="17">
        <f t="shared" si="8"/>
        <v>47785.59</v>
      </c>
      <c r="O26" s="17">
        <f t="shared" si="8"/>
        <v>179463.93</v>
      </c>
      <c r="P26" s="17">
        <f t="shared" si="8"/>
        <v>97143.38</v>
      </c>
      <c r="Q26" s="17">
        <f>Q25</f>
        <v>234991.34</v>
      </c>
      <c r="R26" s="17">
        <f>R25</f>
        <v>1222751.1399999999</v>
      </c>
      <c r="S26" s="8"/>
      <c r="T26" s="6"/>
    </row>
    <row r="27" spans="1:20" outlineLevel="1" x14ac:dyDescent="0.3">
      <c r="A27" s="3"/>
      <c r="B27" s="5"/>
      <c r="C27" s="15"/>
      <c r="D27" s="15"/>
      <c r="E27" s="15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8"/>
      <c r="T27" s="6"/>
    </row>
    <row r="28" spans="1:20" outlineLevel="1" x14ac:dyDescent="0.3">
      <c r="A28" s="3"/>
      <c r="B28" s="5"/>
      <c r="C28" s="15" t="s">
        <v>63</v>
      </c>
      <c r="D28" s="15"/>
      <c r="E28" s="15"/>
      <c r="F28" s="16" t="s">
        <v>64</v>
      </c>
      <c r="G28" s="17"/>
      <c r="H28" s="17"/>
      <c r="I28" s="17">
        <v>5651</v>
      </c>
      <c r="J28" s="17">
        <v>6430</v>
      </c>
      <c r="K28" s="17"/>
      <c r="L28" s="17"/>
      <c r="M28" s="17"/>
      <c r="N28" s="17"/>
      <c r="O28" s="17">
        <v>264368</v>
      </c>
      <c r="P28" s="17">
        <v>8445</v>
      </c>
      <c r="Q28" s="17">
        <v>10217</v>
      </c>
      <c r="R28" s="17">
        <f>H28+I28+J28+K28+M28+N28+O28+P28+L28+Q28</f>
        <v>295111</v>
      </c>
      <c r="S28" s="8"/>
      <c r="T28" s="6"/>
    </row>
    <row r="29" spans="1:20" x14ac:dyDescent="0.3">
      <c r="A29" s="3"/>
      <c r="B29" s="5"/>
      <c r="C29" s="15" t="s">
        <v>51</v>
      </c>
      <c r="D29" s="15"/>
      <c r="E29" s="15"/>
      <c r="F29" s="16" t="s">
        <v>60</v>
      </c>
      <c r="G29" s="17">
        <v>0</v>
      </c>
      <c r="H29" s="17">
        <v>89917.34</v>
      </c>
      <c r="I29" s="17">
        <v>206623.35999999999</v>
      </c>
      <c r="J29" s="17">
        <v>714683.7</v>
      </c>
      <c r="K29" s="17">
        <v>251871.55</v>
      </c>
      <c r="L29" s="17">
        <v>1499048.33</v>
      </c>
      <c r="M29" s="17">
        <v>45310.45</v>
      </c>
      <c r="N29" s="17">
        <v>179395.85</v>
      </c>
      <c r="O29" s="17">
        <v>1336497.22</v>
      </c>
      <c r="P29" s="17">
        <v>70043.649999999994</v>
      </c>
      <c r="Q29" s="17">
        <v>289423.46000000002</v>
      </c>
      <c r="R29" s="17">
        <f>H29+I29+J29+K29+M29+N29+O29+P29+L29+Q29</f>
        <v>4682814.9099999992</v>
      </c>
      <c r="S29" s="8"/>
      <c r="T29" s="6"/>
    </row>
    <row r="30" spans="1:20" outlineLevel="1" x14ac:dyDescent="0.3">
      <c r="A30" s="3"/>
      <c r="B30" s="5"/>
      <c r="C30" s="15" t="s">
        <v>52</v>
      </c>
      <c r="D30" s="15"/>
      <c r="E30" s="15"/>
      <c r="F30" s="16" t="s">
        <v>53</v>
      </c>
      <c r="G30" s="17">
        <v>0</v>
      </c>
      <c r="H30" s="17">
        <f>H29</f>
        <v>89917.34</v>
      </c>
      <c r="I30" s="17">
        <f t="shared" ref="I30:Q30" si="9">I29</f>
        <v>206623.35999999999</v>
      </c>
      <c r="J30" s="17">
        <f t="shared" si="9"/>
        <v>714683.7</v>
      </c>
      <c r="K30" s="17">
        <f t="shared" si="9"/>
        <v>251871.55</v>
      </c>
      <c r="L30" s="17">
        <f>L29</f>
        <v>1499048.33</v>
      </c>
      <c r="M30" s="17">
        <f t="shared" si="9"/>
        <v>45310.45</v>
      </c>
      <c r="N30" s="17">
        <f t="shared" si="9"/>
        <v>179395.85</v>
      </c>
      <c r="O30" s="17">
        <f t="shared" si="9"/>
        <v>1336497.22</v>
      </c>
      <c r="P30" s="17">
        <f t="shared" si="9"/>
        <v>70043.649999999994</v>
      </c>
      <c r="Q30" s="17">
        <f t="shared" si="9"/>
        <v>289423.46000000002</v>
      </c>
      <c r="R30" s="17">
        <f>R29</f>
        <v>4682814.9099999992</v>
      </c>
      <c r="S30" s="8"/>
      <c r="T30" s="6"/>
    </row>
    <row r="31" spans="1:20" ht="52.8" x14ac:dyDescent="0.3">
      <c r="A31" s="3"/>
      <c r="B31" s="5"/>
      <c r="C31" s="15" t="s">
        <v>54</v>
      </c>
      <c r="D31" s="15"/>
      <c r="E31" s="15"/>
      <c r="F31" s="16" t="s">
        <v>55</v>
      </c>
      <c r="G31" s="17">
        <v>0</v>
      </c>
      <c r="H31" s="17">
        <v>0</v>
      </c>
      <c r="I31" s="17">
        <v>0</v>
      </c>
      <c r="J31" s="17">
        <v>0</v>
      </c>
      <c r="K31" s="17"/>
      <c r="L31" s="17">
        <v>834542</v>
      </c>
      <c r="M31" s="17">
        <v>0</v>
      </c>
      <c r="N31" s="17"/>
      <c r="O31" s="17">
        <v>562617.23</v>
      </c>
      <c r="P31" s="17"/>
      <c r="Q31" s="17">
        <v>0</v>
      </c>
      <c r="R31" s="17">
        <f>H31+I31+J31+K31+M31+N31+O31+P31+L31+Q31</f>
        <v>1397159.23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v>0</v>
      </c>
      <c r="I32" s="17">
        <v>0</v>
      </c>
      <c r="J32" s="17">
        <v>0</v>
      </c>
      <c r="K32" s="17">
        <f>K31</f>
        <v>0</v>
      </c>
      <c r="L32" s="17">
        <f>L31</f>
        <v>834542</v>
      </c>
      <c r="M32" s="17">
        <v>0</v>
      </c>
      <c r="N32" s="17">
        <f>N31</f>
        <v>0</v>
      </c>
      <c r="O32" s="17">
        <f>O31</f>
        <v>562617.23</v>
      </c>
      <c r="P32" s="17">
        <f>P31</f>
        <v>0</v>
      </c>
      <c r="Q32" s="17">
        <v>0</v>
      </c>
      <c r="R32" s="17">
        <f>R31</f>
        <v>1397159.23</v>
      </c>
      <c r="S32" s="8"/>
      <c r="T32" s="6"/>
    </row>
    <row r="33" spans="1:20" ht="52.8" x14ac:dyDescent="0.3">
      <c r="A33" s="3"/>
      <c r="B33" s="5"/>
      <c r="C33" s="15" t="s">
        <v>58</v>
      </c>
      <c r="D33" s="15"/>
      <c r="E33" s="15"/>
      <c r="F33" s="16" t="s">
        <v>59</v>
      </c>
      <c r="G33" s="17">
        <v>0</v>
      </c>
      <c r="H33" s="17">
        <v>80637.350000000006</v>
      </c>
      <c r="I33" s="17">
        <v>188057.17</v>
      </c>
      <c r="J33" s="17">
        <v>135234.69</v>
      </c>
      <c r="K33" s="17">
        <v>302130.63</v>
      </c>
      <c r="L33" s="17">
        <v>157002.71</v>
      </c>
      <c r="M33" s="17">
        <v>248861.95</v>
      </c>
      <c r="N33" s="17">
        <v>74560.5</v>
      </c>
      <c r="O33" s="17">
        <v>120587.21</v>
      </c>
      <c r="P33" s="17">
        <v>357115.52</v>
      </c>
      <c r="Q33" s="17">
        <v>228743.66</v>
      </c>
      <c r="R33" s="17">
        <f>H33+I33+J33+K33+M33+N33+O33+P33+L33+Q33</f>
        <v>1892931.39</v>
      </c>
      <c r="S33" s="8"/>
      <c r="T33" s="6"/>
    </row>
    <row r="34" spans="1:20" outlineLevel="1" x14ac:dyDescent="0.3">
      <c r="A34" s="3"/>
      <c r="B34" s="5"/>
      <c r="C34" s="15" t="s">
        <v>56</v>
      </c>
      <c r="D34" s="15"/>
      <c r="E34" s="15"/>
      <c r="F34" s="16" t="s">
        <v>57</v>
      </c>
      <c r="G34" s="17">
        <v>0</v>
      </c>
      <c r="H34" s="17">
        <f>H33</f>
        <v>80637.350000000006</v>
      </c>
      <c r="I34" s="17">
        <f t="shared" ref="I34:Q34" si="10">I33</f>
        <v>188057.17</v>
      </c>
      <c r="J34" s="17">
        <f t="shared" si="10"/>
        <v>135234.69</v>
      </c>
      <c r="K34" s="17">
        <f>K33</f>
        <v>302130.63</v>
      </c>
      <c r="L34" s="17">
        <f>L33</f>
        <v>157002.71</v>
      </c>
      <c r="M34" s="17">
        <f>M33</f>
        <v>248861.95</v>
      </c>
      <c r="N34" s="17">
        <f t="shared" si="10"/>
        <v>74560.5</v>
      </c>
      <c r="O34" s="17">
        <f t="shared" si="10"/>
        <v>120587.21</v>
      </c>
      <c r="P34" s="17">
        <f t="shared" si="10"/>
        <v>357115.52</v>
      </c>
      <c r="Q34" s="17">
        <f t="shared" si="10"/>
        <v>228743.66</v>
      </c>
      <c r="R34" s="17">
        <f>R33</f>
        <v>1892931.39</v>
      </c>
      <c r="S34" s="8"/>
      <c r="T34" s="6"/>
    </row>
    <row r="35" spans="1:20" ht="15" outlineLevel="1" thickBot="1" x14ac:dyDescent="0.35">
      <c r="A35" s="3"/>
      <c r="B35" s="22"/>
      <c r="C35" s="15" t="s">
        <v>61</v>
      </c>
      <c r="D35" s="15"/>
      <c r="E35" s="15"/>
      <c r="F35" s="16" t="s">
        <v>62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8"/>
      <c r="T35" s="6"/>
    </row>
    <row r="36" spans="1:20" ht="13.5" customHeight="1" x14ac:dyDescent="0.3">
      <c r="A36" s="4"/>
      <c r="B36" s="4"/>
      <c r="C36" s="18"/>
      <c r="D36" s="18"/>
      <c r="E36" s="18"/>
      <c r="F36" s="19" t="s">
        <v>17</v>
      </c>
      <c r="G36" s="20">
        <f>G13+G19+G25+G29+G33+G11+G15+G21+G23+G35+G9</f>
        <v>0</v>
      </c>
      <c r="H36" s="20">
        <f>H13+H19+H25+H29+H33+H11+H15+H21+H23+H35+H10+H17+H7</f>
        <v>277648.40000000002</v>
      </c>
      <c r="I36" s="20">
        <f>I13+I19+I25+I29+I33+I10+I23+I15+I17+I28</f>
        <v>569752.31000000006</v>
      </c>
      <c r="J36" s="20">
        <f>J13+J19+J25+J29+J33+J16+J11+J9+J7+J23+J17+J28</f>
        <v>2220894.81</v>
      </c>
      <c r="K36" s="20">
        <f>K13+K19+K25+K29+K33+K31+K17+K11+K9+K24+K15+K21</f>
        <v>950960.27999999991</v>
      </c>
      <c r="L36" s="20">
        <f>L13+L19+L25+L29+L33+L31+L17+L11+L9+L24+L15</f>
        <v>2938965.88</v>
      </c>
      <c r="M36" s="20">
        <f>M13+M19+M25+M29+M33+M9+M11+M21+M24+M17+M15</f>
        <v>436932.54000000004</v>
      </c>
      <c r="N36" s="20">
        <f>N13+N19+N25+N29+N33+N9+N7+N23+N31+N17+N15+N11</f>
        <v>353068.29000000004</v>
      </c>
      <c r="O36" s="20">
        <f>O13+O19+O25+O29+O33+O31+O15+O9+O7+O23+O28+O11</f>
        <v>5369533.5500000007</v>
      </c>
      <c r="P36" s="20">
        <f>P13+P19+P25+P29+P33+P31+P15+P9+P7+P23+P28+P17+P21</f>
        <v>834192.44000000006</v>
      </c>
      <c r="Q36" s="20">
        <f>Q13+Q19+Q25+Q29+Q33+Q31+Q15+Q9+Q7+Q23+Q28+Q11</f>
        <v>1668713.2400000002</v>
      </c>
      <c r="R36" s="21">
        <f>R8+R10+R12+R14+R16+R18+R20+R22+R24+R26+R30+R32+R34+R28</f>
        <v>15620661.74</v>
      </c>
      <c r="S36" s="11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6"/>
      <c r="S37" s="24"/>
      <c r="T37" s="6"/>
    </row>
    <row r="38" spans="1:2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4"/>
      <c r="T38" s="6"/>
    </row>
    <row r="39" spans="1:20" x14ac:dyDescent="0.3">
      <c r="R39" s="23"/>
      <c r="T39" s="7"/>
    </row>
    <row r="40" spans="1:20" x14ac:dyDescent="0.3">
      <c r="S40" s="23"/>
      <c r="T40" s="8"/>
    </row>
    <row r="42" spans="1:20" x14ac:dyDescent="0.3">
      <c r="R42" s="23"/>
      <c r="S42" s="23"/>
    </row>
  </sheetData>
  <mergeCells count="11">
    <mergeCell ref="A38:R38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2023-12-22T01:33:44Z</cp:lastPrinted>
  <dcterms:created xsi:type="dcterms:W3CDTF">2021-01-29T07:32:03Z</dcterms:created>
  <dcterms:modified xsi:type="dcterms:W3CDTF">2024-07-16T03:16:03Z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