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748" firstSheet="1" activeTab="1"/>
  </bookViews>
  <sheets>
    <sheet name="Лист4" sheetId="29" state="hidden" r:id="rId1"/>
    <sheet name="ДДТ" sheetId="39" r:id="rId2"/>
  </sheets>
  <calcPr calcId="162913"/>
</workbook>
</file>

<file path=xl/calcChain.xml><?xml version="1.0" encoding="utf-8"?>
<calcChain xmlns="http://schemas.openxmlformats.org/spreadsheetml/2006/main">
  <c r="K56" i="39" l="1"/>
  <c r="K57" i="39"/>
  <c r="K58" i="39"/>
  <c r="K59" i="39"/>
  <c r="K60" i="39"/>
  <c r="K61" i="39"/>
  <c r="L14" i="39"/>
  <c r="K44" i="39"/>
  <c r="K42" i="39"/>
  <c r="L55" i="39" l="1"/>
  <c r="O45" i="39" s="1"/>
  <c r="K40" i="39"/>
  <c r="L40" i="39" s="1"/>
  <c r="K54" i="39" l="1"/>
  <c r="K53" i="39"/>
  <c r="K52" i="39"/>
  <c r="K51" i="39"/>
  <c r="K50" i="39"/>
  <c r="K45" i="39"/>
  <c r="K46" i="39"/>
  <c r="K47" i="39"/>
  <c r="K48" i="39"/>
  <c r="K49" i="39"/>
  <c r="K39" i="39"/>
  <c r="K38" i="39"/>
  <c r="K37" i="39"/>
  <c r="K36" i="39"/>
  <c r="K35" i="39"/>
  <c r="K34" i="39"/>
  <c r="K28" i="39"/>
  <c r="K27" i="39"/>
  <c r="K26" i="39"/>
  <c r="K25" i="39"/>
  <c r="K24" i="39"/>
  <c r="K33" i="39"/>
  <c r="K32" i="39"/>
  <c r="K31" i="39"/>
  <c r="K30" i="39"/>
  <c r="K29" i="39"/>
  <c r="K23" i="39"/>
  <c r="K22" i="39"/>
  <c r="K21" i="39"/>
  <c r="K20" i="39"/>
  <c r="K19" i="39"/>
  <c r="K15" i="39"/>
  <c r="K16" i="39"/>
  <c r="K17" i="39"/>
  <c r="K18" i="39"/>
  <c r="K14" i="39"/>
  <c r="O14" i="39" l="1"/>
  <c r="L45" i="39"/>
</calcChain>
</file>

<file path=xl/sharedStrings.xml><?xml version="1.0" encoding="utf-8"?>
<sst xmlns="http://schemas.openxmlformats.org/spreadsheetml/2006/main" count="200" uniqueCount="69">
  <si>
    <t>Фактическое значение за отчетный финансовый год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</si>
  <si>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</si>
  <si>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</si>
  <si>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</si>
  <si>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</si>
  <si>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Наименование показателя</t>
  </si>
  <si>
    <t>Наименование
учреждения, оказывающего услугу (выполняющего работу)</t>
  </si>
  <si>
    <t>Показатель 
(качества, объема)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</si>
  <si>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</si>
  <si>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</si>
  <si>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</si>
  <si>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</si>
  <si>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</si>
  <si>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</si>
  <si>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</si>
  <si>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</si>
  <si>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</si>
  <si>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</si>
  <si>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</si>
  <si>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</si>
  <si>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</si>
  <si>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</si>
  <si>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качества</t>
  </si>
  <si>
    <t>объема</t>
  </si>
  <si>
    <t>1. Доля детей, освоивших дополнительную общеразвивающую программу</t>
  </si>
  <si>
    <t>2.Доля детей, ставших победителями и призерами федеральных, региональных мероприятий</t>
  </si>
  <si>
    <t>3. Доля детей, ставших победителями и призерами муниципальных мероприятий</t>
  </si>
  <si>
    <t>14</t>
  </si>
  <si>
    <t>4. Укомплектованность кадрами</t>
  </si>
  <si>
    <t>100</t>
  </si>
  <si>
    <t>5. Доля детей, (законных представителей), удовлетворенных условиями и качеством предоставуляемой услуги</t>
  </si>
  <si>
    <t>1.количество человеко-часов (техническая направленность)</t>
  </si>
  <si>
    <t>2.количество человеко-часов (художественная направленность)</t>
  </si>
  <si>
    <t>6. Доля детей, освоивших дополнительную общеразвивающую программу</t>
  </si>
  <si>
    <t>7.Доля детей, ставших победителями и призерами федеральных, региональных мероприятий</t>
  </si>
  <si>
    <t>8. Доля детей, ставших победителями и призерами муниципальных мероприятий</t>
  </si>
  <si>
    <t>9. Укомплектованность кадрами</t>
  </si>
  <si>
    <t>10. Доля детей, (законных представителей), удовлетворенных условиями и качеством предоставуляемой услуги</t>
  </si>
  <si>
    <t>11. Доля детей, освоивших дополнительную общеразвивающую программу</t>
  </si>
  <si>
    <t>12.Доля детей, ставших победителями и призерами федеральных, региональных мероприятий</t>
  </si>
  <si>
    <t>13. Доля детей, ставших победителями и призерами муниципальных мероприятий</t>
  </si>
  <si>
    <t>14. Укомплектованность кадрами</t>
  </si>
  <si>
    <t>15. Доля детей, (законных представителей), удовлетворенных условиями и качеством предоставуляемой услуги</t>
  </si>
  <si>
    <t>16. Доля детей, освоивших дополнительную общеразвивающую программу</t>
  </si>
  <si>
    <t>17.Доля детей, ставших победителями и призерами федеральных, региональных мероприятий</t>
  </si>
  <si>
    <t>18. Доля детей, ставших победителями и призерами муниципальных мероприятий</t>
  </si>
  <si>
    <t>19. Укомплектованность кадрами</t>
  </si>
  <si>
    <t>20. Доля детей, (законных представителей), удовлетворенных условиями и качеством предоставуляемой услуги</t>
  </si>
  <si>
    <t>21. Доля детей, освоивших дополнительную общеразвивающую программу</t>
  </si>
  <si>
    <t>22.Доля детей, ставших победителями и призерами федеральных, региональных мероприятий</t>
  </si>
  <si>
    <t>23. Доля детей, ставших победителями и призерами муниципальных мероприятий</t>
  </si>
  <si>
    <t>24. Укомплектованность кадрами</t>
  </si>
  <si>
    <t>25. Доля детей, (законных представителей), удовлетворенных условиями и качеством предоставуляемой услуги</t>
  </si>
  <si>
    <t>26. Доля детей, освоивших дополнительную общеразвивающую программу</t>
  </si>
  <si>
    <t>2. Доля детей, ставших победителями и призерами федеральных, региональных мероприятий</t>
  </si>
  <si>
    <t>6</t>
  </si>
  <si>
    <t>7. Доля детей, ставших победителями и призерами федеральных, региональных мероприятий</t>
  </si>
  <si>
    <t>2.Реализация дополнительных общеразвивающих программ (персонифицированное финансирование)</t>
  </si>
  <si>
    <t>1.Реализация дополнительных общеразвивающих программ</t>
  </si>
  <si>
    <t>3.количество человеко-часов (социально-гуманитарная направленность )</t>
  </si>
  <si>
    <t>на 01.10.2023</t>
  </si>
  <si>
    <t>3.количество человеко-часов (социально-гуманитарная направленность)</t>
  </si>
  <si>
    <t>4.количество человеко-часов (социально-гуманитарная направленность очная с применением сетевой формы)</t>
  </si>
  <si>
    <t>5.количество человеко-часов (туристско-краеведческая направленность)</t>
  </si>
  <si>
    <t>чел</t>
  </si>
  <si>
    <t>4.количество человеко-часов (техническая направленность)</t>
  </si>
  <si>
    <t>5.количество человеко-часов (художественная направленность)</t>
  </si>
  <si>
    <t>6.количество человеко-часов (социально-гуманитарная направленность)</t>
  </si>
  <si>
    <t>7.количество человеко-часов (туристко-краеведчкская направленность)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</si>
</sst>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2" fillId="0" borderId="0"/>
  </cellStyleXfs>
  <cellXfs count="51">
    <xf numFmtId="0" fontId="0" fillId="0" borderId="0" xfId="0"/>
    <xf numFmtId="0" fontId="0" fillId="0" borderId="0" xfId="0"/>
    <xf numFmtId="0" fontId="5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0" fillId="2" borderId="1" xfId="0" applyFill="1" applyBorder="1"/>
    <xf numFmtId="165" fontId="9" fillId="0" borderId="0" xfId="0" applyNumberFormat="1" applyFont="1" applyBorder="1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165" fontId="5" fillId="0" borderId="0" xfId="0" applyNumberFormat="1" applyFont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65" fontId="4" fillId="2" borderId="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tabSelected="1" view="pageBreakPreview" zoomScale="70" zoomScaleSheetLayoutView="70" workbookViewId="0">
      <pane xSplit="4" ySplit="13" topLeftCell="E14" activePane="bottomRight" state="frozen"/>
      <selection pane="topRight" activeCell="E1" sqref="E1"/>
      <selection pane="bottomLeft" activeCell="A14" sqref="A14"/>
      <selection pane="bottomRight" activeCell="A5" sqref="A5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8" customWidth="1"/>
    <col min="6" max="6" width="16.140625" style="8" customWidth="1"/>
    <col min="7" max="7" width="22" style="13" customWidth="1"/>
    <col min="8" max="8" width="11.42578125" style="8" customWidth="1"/>
    <col min="9" max="9" width="24.42578125" style="8" customWidth="1"/>
    <col min="10" max="10" width="15" style="43" customWidth="1"/>
    <col min="11" max="11" width="23.7109375" style="24" customWidth="1"/>
    <col min="12" max="12" width="24.28515625" style="24" customWidth="1"/>
    <col min="13" max="13" width="19.140625" style="8" customWidth="1"/>
    <col min="14" max="14" width="21.5703125" style="8" customWidth="1"/>
    <col min="15" max="15" width="16.28515625" style="24" customWidth="1"/>
  </cols>
  <sheetData>
    <row r="1" spans="1:15" s="1" customFormat="1" ht="30.75" x14ac:dyDescent="0.25">
      <c r="E1" s="8"/>
      <c r="F1" s="8"/>
      <c r="G1" s="13"/>
      <c r="H1" s="8"/>
      <c r="I1" s="8"/>
      <c r="J1" s="43"/>
      <c r="K1" s="23" t="s">
        <v>13</v>
      </c>
      <c r="L1" s="29"/>
      <c r="M1" s="9"/>
      <c r="N1" s="10"/>
      <c r="O1" s="24"/>
    </row>
    <row r="2" spans="1:15" s="1" customFormat="1" ht="30.75" x14ac:dyDescent="0.25">
      <c r="E2" s="8"/>
      <c r="F2" s="8"/>
      <c r="G2" s="13"/>
      <c r="H2" s="8"/>
      <c r="I2" s="8"/>
      <c r="J2" s="43"/>
      <c r="K2" s="23" t="s">
        <v>17</v>
      </c>
      <c r="L2" s="29"/>
      <c r="M2" s="9"/>
      <c r="N2" s="10"/>
      <c r="O2" s="24"/>
    </row>
    <row r="3" spans="1:15" s="1" customFormat="1" ht="30.75" x14ac:dyDescent="0.25">
      <c r="E3" s="8"/>
      <c r="F3" s="8"/>
      <c r="G3" s="13"/>
      <c r="H3" s="8"/>
      <c r="I3" s="8"/>
      <c r="J3" s="43"/>
      <c r="K3" s="23" t="s">
        <v>18</v>
      </c>
      <c r="L3" s="29"/>
      <c r="M3" s="9"/>
      <c r="N3" s="10"/>
      <c r="O3" s="24"/>
    </row>
    <row r="4" spans="1:15" s="1" customFormat="1" ht="30.75" x14ac:dyDescent="0.25">
      <c r="E4" s="8"/>
      <c r="F4" s="8"/>
      <c r="G4" s="13"/>
      <c r="H4" s="8"/>
      <c r="I4" s="8"/>
      <c r="J4" s="43"/>
      <c r="K4" s="23" t="s">
        <v>19</v>
      </c>
      <c r="L4" s="29"/>
      <c r="M4" s="9"/>
      <c r="N4" s="10"/>
      <c r="O4" s="24"/>
    </row>
    <row r="5" spans="1:15" s="1" customFormat="1" ht="30.75" x14ac:dyDescent="0.25">
      <c r="E5" s="8"/>
      <c r="F5" s="8"/>
      <c r="G5" s="13"/>
      <c r="H5" s="8"/>
      <c r="I5" s="8"/>
      <c r="J5" s="43"/>
      <c r="K5" s="23" t="s">
        <v>14</v>
      </c>
      <c r="L5" s="29"/>
      <c r="M5" s="9"/>
      <c r="N5" s="10"/>
      <c r="O5" s="24"/>
    </row>
    <row r="6" spans="1:15" s="1" customFormat="1" ht="15.75" x14ac:dyDescent="0.25">
      <c r="E6" s="8"/>
      <c r="F6" s="8"/>
      <c r="G6" s="13"/>
      <c r="H6" s="8"/>
      <c r="I6" s="8"/>
      <c r="J6" s="43"/>
      <c r="K6" s="24"/>
      <c r="L6" s="24"/>
      <c r="M6" s="8"/>
      <c r="N6" s="11"/>
      <c r="O6" s="24"/>
    </row>
    <row r="7" spans="1:15" s="1" customFormat="1" ht="15" customHeight="1" x14ac:dyDescent="0.25">
      <c r="A7" s="36" t="s">
        <v>20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24"/>
    </row>
    <row r="8" spans="1:15" s="1" customFormat="1" ht="1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24"/>
    </row>
    <row r="9" spans="1:15" s="1" customFormat="1" ht="15" customHeight="1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24"/>
    </row>
    <row r="10" spans="1:15" s="1" customFormat="1" ht="18.75" x14ac:dyDescent="0.25">
      <c r="A10" s="38" t="s">
        <v>60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s="1" customFormat="1" ht="18.75" x14ac:dyDescent="0.25">
      <c r="E11" s="8"/>
      <c r="F11" s="8"/>
      <c r="G11" s="14"/>
      <c r="H11" s="2"/>
      <c r="I11" s="2"/>
      <c r="J11" s="44"/>
      <c r="K11" s="25"/>
      <c r="L11" s="25"/>
      <c r="M11" s="8"/>
      <c r="N11" s="8"/>
      <c r="O11" s="24"/>
    </row>
    <row r="12" spans="1:15" s="1" customFormat="1" x14ac:dyDescent="0.25">
      <c r="E12" s="8"/>
      <c r="F12" s="8"/>
      <c r="G12" s="13"/>
      <c r="H12" s="8"/>
      <c r="I12" s="8"/>
      <c r="J12" s="43"/>
      <c r="K12" s="24"/>
      <c r="L12" s="24"/>
      <c r="M12" s="8"/>
      <c r="N12" s="8"/>
      <c r="O12" s="24"/>
    </row>
    <row r="13" spans="1:15" ht="83.25" customHeight="1" x14ac:dyDescent="0.25">
      <c r="A13" s="3" t="s">
        <v>6</v>
      </c>
      <c r="B13" s="3" t="s">
        <v>15</v>
      </c>
      <c r="C13" s="3" t="s">
        <v>16</v>
      </c>
      <c r="D13" s="3" t="s">
        <v>8</v>
      </c>
      <c r="E13" s="3" t="s">
        <v>9</v>
      </c>
      <c r="F13" s="3" t="s">
        <v>7</v>
      </c>
      <c r="G13" s="4" t="s">
        <v>5</v>
      </c>
      <c r="H13" s="5" t="s">
        <v>3</v>
      </c>
      <c r="I13" s="5" t="s">
        <v>12</v>
      </c>
      <c r="J13" s="3" t="s">
        <v>0</v>
      </c>
      <c r="K13" s="26" t="s">
        <v>11</v>
      </c>
      <c r="L13" s="26" t="s">
        <v>10</v>
      </c>
      <c r="M13" s="5" t="s">
        <v>21</v>
      </c>
      <c r="N13" s="5" t="s">
        <v>1</v>
      </c>
      <c r="O13" s="26" t="s">
        <v>4</v>
      </c>
    </row>
    <row r="14" spans="1:15" s="1" customFormat="1" ht="78" customHeight="1" x14ac:dyDescent="0.25">
      <c r="A14" s="40"/>
      <c r="B14" s="40"/>
      <c r="C14" s="40"/>
      <c r="D14" s="39" t="s">
        <v>58</v>
      </c>
      <c r="E14" s="7"/>
      <c r="F14" s="7" t="s">
        <v>22</v>
      </c>
      <c r="G14" s="17" t="s">
        <v>24</v>
      </c>
      <c r="H14" s="16" t="s">
        <v>2</v>
      </c>
      <c r="I14" s="18">
        <v>95</v>
      </c>
      <c r="J14" s="45">
        <v>95</v>
      </c>
      <c r="K14" s="27">
        <f>J14/I14*100</f>
        <v>100</v>
      </c>
      <c r="L14" s="37">
        <f>SUM(K14:K39)/26</f>
        <v>100</v>
      </c>
      <c r="M14" s="30"/>
      <c r="N14" s="30"/>
      <c r="O14" s="37">
        <f>(L14+L40)/2</f>
        <v>96.117216962183377</v>
      </c>
    </row>
    <row r="15" spans="1:15" s="1" customFormat="1" ht="104.25" customHeight="1" x14ac:dyDescent="0.25">
      <c r="A15" s="40"/>
      <c r="B15" s="40"/>
      <c r="C15" s="40"/>
      <c r="D15" s="39"/>
      <c r="E15" s="7"/>
      <c r="F15" s="7" t="s">
        <v>22</v>
      </c>
      <c r="G15" s="17" t="s">
        <v>25</v>
      </c>
      <c r="H15" s="16" t="s">
        <v>2</v>
      </c>
      <c r="I15" s="19">
        <v>6</v>
      </c>
      <c r="J15" s="46">
        <v>6</v>
      </c>
      <c r="K15" s="27">
        <f t="shared" ref="K15:K49" si="0">J15/I15*100</f>
        <v>100</v>
      </c>
      <c r="L15" s="37"/>
      <c r="M15" s="30"/>
      <c r="N15" s="30"/>
      <c r="O15" s="37"/>
    </row>
    <row r="16" spans="1:15" s="1" customFormat="1" ht="100.5" customHeight="1" x14ac:dyDescent="0.25">
      <c r="A16" s="40"/>
      <c r="B16" s="40"/>
      <c r="C16" s="40"/>
      <c r="D16" s="39"/>
      <c r="E16" s="7"/>
      <c r="F16" s="7" t="s">
        <v>22</v>
      </c>
      <c r="G16" s="17" t="s">
        <v>26</v>
      </c>
      <c r="H16" s="16" t="s">
        <v>2</v>
      </c>
      <c r="I16" s="20" t="s">
        <v>27</v>
      </c>
      <c r="J16" s="47" t="s">
        <v>27</v>
      </c>
      <c r="K16" s="27">
        <f t="shared" si="0"/>
        <v>100</v>
      </c>
      <c r="L16" s="37"/>
      <c r="M16" s="30"/>
      <c r="N16" s="30"/>
      <c r="O16" s="37"/>
    </row>
    <row r="17" spans="1:15" s="1" customFormat="1" ht="56.25" customHeight="1" x14ac:dyDescent="0.25">
      <c r="A17" s="40"/>
      <c r="B17" s="40"/>
      <c r="C17" s="40"/>
      <c r="D17" s="39"/>
      <c r="E17" s="7"/>
      <c r="F17" s="7" t="s">
        <v>22</v>
      </c>
      <c r="G17" s="17" t="s">
        <v>28</v>
      </c>
      <c r="H17" s="16" t="s">
        <v>2</v>
      </c>
      <c r="I17" s="20" t="s">
        <v>29</v>
      </c>
      <c r="J17" s="47" t="s">
        <v>29</v>
      </c>
      <c r="K17" s="27">
        <f t="shared" si="0"/>
        <v>100</v>
      </c>
      <c r="L17" s="37"/>
      <c r="M17" s="30"/>
      <c r="N17" s="30"/>
      <c r="O17" s="37"/>
    </row>
    <row r="18" spans="1:15" s="1" customFormat="1" ht="74.25" customHeight="1" x14ac:dyDescent="0.25">
      <c r="A18" s="40"/>
      <c r="B18" s="40"/>
      <c r="C18" s="40"/>
      <c r="D18" s="39"/>
      <c r="E18" s="7"/>
      <c r="F18" s="7" t="s">
        <v>22</v>
      </c>
      <c r="G18" s="17" t="s">
        <v>30</v>
      </c>
      <c r="H18" s="16" t="s">
        <v>2</v>
      </c>
      <c r="I18" s="18">
        <v>95</v>
      </c>
      <c r="J18" s="45">
        <v>95</v>
      </c>
      <c r="K18" s="27">
        <f t="shared" si="0"/>
        <v>100</v>
      </c>
      <c r="L18" s="37"/>
      <c r="M18" s="30"/>
      <c r="N18" s="30"/>
      <c r="O18" s="37"/>
    </row>
    <row r="19" spans="1:15" s="1" customFormat="1" ht="74.25" customHeight="1" x14ac:dyDescent="0.25">
      <c r="A19" s="40"/>
      <c r="B19" s="40"/>
      <c r="C19" s="40"/>
      <c r="D19" s="39"/>
      <c r="E19" s="7"/>
      <c r="F19" s="7" t="s">
        <v>22</v>
      </c>
      <c r="G19" s="17" t="s">
        <v>33</v>
      </c>
      <c r="H19" s="16" t="s">
        <v>2</v>
      </c>
      <c r="I19" s="18">
        <v>95</v>
      </c>
      <c r="J19" s="45">
        <v>95</v>
      </c>
      <c r="K19" s="27">
        <f>J19/I19*100</f>
        <v>100</v>
      </c>
      <c r="L19" s="37"/>
      <c r="M19" s="30"/>
      <c r="N19" s="30"/>
      <c r="O19" s="37"/>
    </row>
    <row r="20" spans="1:15" s="1" customFormat="1" ht="74.25" customHeight="1" x14ac:dyDescent="0.25">
      <c r="A20" s="40"/>
      <c r="B20" s="40"/>
      <c r="C20" s="40"/>
      <c r="D20" s="39"/>
      <c r="E20" s="7"/>
      <c r="F20" s="7" t="s">
        <v>22</v>
      </c>
      <c r="G20" s="17" t="s">
        <v>34</v>
      </c>
      <c r="H20" s="16" t="s">
        <v>2</v>
      </c>
      <c r="I20" s="19">
        <v>6</v>
      </c>
      <c r="J20" s="46">
        <v>6</v>
      </c>
      <c r="K20" s="27">
        <f t="shared" ref="K20:K23" si="1">J20/I20*100</f>
        <v>100</v>
      </c>
      <c r="L20" s="37"/>
      <c r="M20" s="30"/>
      <c r="N20" s="30"/>
      <c r="O20" s="37"/>
    </row>
    <row r="21" spans="1:15" s="1" customFormat="1" ht="74.25" customHeight="1" x14ac:dyDescent="0.25">
      <c r="A21" s="40"/>
      <c r="B21" s="40"/>
      <c r="C21" s="40"/>
      <c r="D21" s="39"/>
      <c r="E21" s="7"/>
      <c r="F21" s="7" t="s">
        <v>22</v>
      </c>
      <c r="G21" s="17" t="s">
        <v>35</v>
      </c>
      <c r="H21" s="16" t="s">
        <v>2</v>
      </c>
      <c r="I21" s="20" t="s">
        <v>27</v>
      </c>
      <c r="J21" s="47" t="s">
        <v>27</v>
      </c>
      <c r="K21" s="27">
        <f t="shared" si="1"/>
        <v>100</v>
      </c>
      <c r="L21" s="37"/>
      <c r="M21" s="30"/>
      <c r="N21" s="30"/>
      <c r="O21" s="37"/>
    </row>
    <row r="22" spans="1:15" s="1" customFormat="1" ht="74.25" customHeight="1" x14ac:dyDescent="0.25">
      <c r="A22" s="40"/>
      <c r="B22" s="40"/>
      <c r="C22" s="40"/>
      <c r="D22" s="39"/>
      <c r="E22" s="7"/>
      <c r="F22" s="7" t="s">
        <v>22</v>
      </c>
      <c r="G22" s="17" t="s">
        <v>36</v>
      </c>
      <c r="H22" s="16" t="s">
        <v>2</v>
      </c>
      <c r="I22" s="20" t="s">
        <v>29</v>
      </c>
      <c r="J22" s="47" t="s">
        <v>29</v>
      </c>
      <c r="K22" s="27">
        <f t="shared" si="1"/>
        <v>100</v>
      </c>
      <c r="L22" s="37"/>
      <c r="M22" s="30"/>
      <c r="N22" s="30"/>
      <c r="O22" s="37"/>
    </row>
    <row r="23" spans="1:15" s="1" customFormat="1" ht="74.25" customHeight="1" x14ac:dyDescent="0.25">
      <c r="A23" s="40"/>
      <c r="B23" s="40"/>
      <c r="C23" s="40"/>
      <c r="D23" s="39"/>
      <c r="E23" s="7"/>
      <c r="F23" s="7" t="s">
        <v>22</v>
      </c>
      <c r="G23" s="17" t="s">
        <v>37</v>
      </c>
      <c r="H23" s="16" t="s">
        <v>2</v>
      </c>
      <c r="I23" s="18">
        <v>95</v>
      </c>
      <c r="J23" s="45">
        <v>95</v>
      </c>
      <c r="K23" s="27">
        <f t="shared" si="1"/>
        <v>100</v>
      </c>
      <c r="L23" s="37"/>
      <c r="M23" s="30"/>
      <c r="N23" s="30"/>
      <c r="O23" s="37"/>
    </row>
    <row r="24" spans="1:15" s="1" customFormat="1" ht="74.25" customHeight="1" x14ac:dyDescent="0.25">
      <c r="A24" s="40"/>
      <c r="B24" s="40"/>
      <c r="C24" s="40"/>
      <c r="D24" s="39"/>
      <c r="E24" s="7"/>
      <c r="F24" s="7" t="s">
        <v>22</v>
      </c>
      <c r="G24" s="17" t="s">
        <v>38</v>
      </c>
      <c r="H24" s="16" t="s">
        <v>2</v>
      </c>
      <c r="I24" s="18">
        <v>95</v>
      </c>
      <c r="J24" s="45">
        <v>95</v>
      </c>
      <c r="K24" s="27">
        <f>J24/I24*100</f>
        <v>100</v>
      </c>
      <c r="L24" s="37"/>
      <c r="M24" s="30"/>
      <c r="N24" s="30"/>
      <c r="O24" s="37"/>
    </row>
    <row r="25" spans="1:15" s="1" customFormat="1" ht="74.25" customHeight="1" x14ac:dyDescent="0.25">
      <c r="A25" s="40"/>
      <c r="B25" s="40"/>
      <c r="C25" s="40"/>
      <c r="D25" s="39"/>
      <c r="E25" s="7"/>
      <c r="F25" s="7" t="s">
        <v>22</v>
      </c>
      <c r="G25" s="17" t="s">
        <v>39</v>
      </c>
      <c r="H25" s="16" t="s">
        <v>2</v>
      </c>
      <c r="I25" s="19">
        <v>6</v>
      </c>
      <c r="J25" s="46">
        <v>6</v>
      </c>
      <c r="K25" s="27">
        <f t="shared" ref="K25:K28" si="2">J25/I25*100</f>
        <v>100</v>
      </c>
      <c r="L25" s="37"/>
      <c r="M25" s="30"/>
      <c r="N25" s="30"/>
      <c r="O25" s="37"/>
    </row>
    <row r="26" spans="1:15" s="1" customFormat="1" ht="74.25" customHeight="1" x14ac:dyDescent="0.25">
      <c r="A26" s="40"/>
      <c r="B26" s="40"/>
      <c r="C26" s="40"/>
      <c r="D26" s="39"/>
      <c r="E26" s="7"/>
      <c r="F26" s="7" t="s">
        <v>22</v>
      </c>
      <c r="G26" s="17" t="s">
        <v>40</v>
      </c>
      <c r="H26" s="16" t="s">
        <v>2</v>
      </c>
      <c r="I26" s="20" t="s">
        <v>27</v>
      </c>
      <c r="J26" s="47" t="s">
        <v>27</v>
      </c>
      <c r="K26" s="27">
        <f t="shared" si="2"/>
        <v>100</v>
      </c>
      <c r="L26" s="37"/>
      <c r="M26" s="30"/>
      <c r="N26" s="30"/>
      <c r="O26" s="37"/>
    </row>
    <row r="27" spans="1:15" s="1" customFormat="1" ht="74.25" customHeight="1" x14ac:dyDescent="0.25">
      <c r="A27" s="40"/>
      <c r="B27" s="40"/>
      <c r="C27" s="40"/>
      <c r="D27" s="39"/>
      <c r="E27" s="7"/>
      <c r="F27" s="7" t="s">
        <v>22</v>
      </c>
      <c r="G27" s="17" t="s">
        <v>41</v>
      </c>
      <c r="H27" s="16" t="s">
        <v>2</v>
      </c>
      <c r="I27" s="20" t="s">
        <v>29</v>
      </c>
      <c r="J27" s="47" t="s">
        <v>29</v>
      </c>
      <c r="K27" s="27">
        <f t="shared" si="2"/>
        <v>100</v>
      </c>
      <c r="L27" s="37"/>
      <c r="M27" s="30"/>
      <c r="N27" s="30"/>
      <c r="O27" s="37"/>
    </row>
    <row r="28" spans="1:15" s="1" customFormat="1" ht="74.25" customHeight="1" x14ac:dyDescent="0.25">
      <c r="A28" s="40"/>
      <c r="B28" s="40"/>
      <c r="C28" s="40"/>
      <c r="D28" s="39"/>
      <c r="E28" s="7"/>
      <c r="F28" s="7" t="s">
        <v>22</v>
      </c>
      <c r="G28" s="17" t="s">
        <v>42</v>
      </c>
      <c r="H28" s="16" t="s">
        <v>2</v>
      </c>
      <c r="I28" s="18">
        <v>95</v>
      </c>
      <c r="J28" s="45">
        <v>95</v>
      </c>
      <c r="K28" s="27">
        <f t="shared" si="2"/>
        <v>100</v>
      </c>
      <c r="L28" s="37"/>
      <c r="M28" s="30"/>
      <c r="N28" s="30"/>
      <c r="O28" s="37"/>
    </row>
    <row r="29" spans="1:15" s="1" customFormat="1" ht="74.25" customHeight="1" x14ac:dyDescent="0.25">
      <c r="A29" s="40"/>
      <c r="B29" s="40"/>
      <c r="C29" s="40"/>
      <c r="D29" s="39"/>
      <c r="E29" s="7"/>
      <c r="F29" s="7" t="s">
        <v>22</v>
      </c>
      <c r="G29" s="17" t="s">
        <v>43</v>
      </c>
      <c r="H29" s="16" t="s">
        <v>2</v>
      </c>
      <c r="I29" s="18">
        <v>95</v>
      </c>
      <c r="J29" s="45">
        <v>95</v>
      </c>
      <c r="K29" s="27">
        <f>J29/I29*100</f>
        <v>100</v>
      </c>
      <c r="L29" s="37"/>
      <c r="M29" s="30"/>
      <c r="N29" s="30"/>
      <c r="O29" s="37"/>
    </row>
    <row r="30" spans="1:15" s="1" customFormat="1" ht="74.25" customHeight="1" x14ac:dyDescent="0.25">
      <c r="A30" s="40"/>
      <c r="B30" s="40"/>
      <c r="C30" s="40"/>
      <c r="D30" s="39"/>
      <c r="E30" s="7"/>
      <c r="F30" s="7" t="s">
        <v>22</v>
      </c>
      <c r="G30" s="17" t="s">
        <v>44</v>
      </c>
      <c r="H30" s="16" t="s">
        <v>2</v>
      </c>
      <c r="I30" s="19">
        <v>6</v>
      </c>
      <c r="J30" s="46">
        <v>6</v>
      </c>
      <c r="K30" s="27">
        <f t="shared" ref="K30:K33" si="3">J30/I30*100</f>
        <v>100</v>
      </c>
      <c r="L30" s="37"/>
      <c r="M30" s="30"/>
      <c r="N30" s="30"/>
      <c r="O30" s="37"/>
    </row>
    <row r="31" spans="1:15" s="1" customFormat="1" ht="74.25" customHeight="1" x14ac:dyDescent="0.25">
      <c r="A31" s="40"/>
      <c r="B31" s="40"/>
      <c r="C31" s="40"/>
      <c r="D31" s="39"/>
      <c r="E31" s="7"/>
      <c r="F31" s="7" t="s">
        <v>22</v>
      </c>
      <c r="G31" s="17" t="s">
        <v>45</v>
      </c>
      <c r="H31" s="16" t="s">
        <v>2</v>
      </c>
      <c r="I31" s="20" t="s">
        <v>27</v>
      </c>
      <c r="J31" s="47" t="s">
        <v>27</v>
      </c>
      <c r="K31" s="27">
        <f t="shared" si="3"/>
        <v>100</v>
      </c>
      <c r="L31" s="37"/>
      <c r="M31" s="30"/>
      <c r="N31" s="30"/>
      <c r="O31" s="37"/>
    </row>
    <row r="32" spans="1:15" s="1" customFormat="1" ht="74.25" customHeight="1" x14ac:dyDescent="0.25">
      <c r="A32" s="40"/>
      <c r="B32" s="40"/>
      <c r="C32" s="40"/>
      <c r="D32" s="39"/>
      <c r="E32" s="7"/>
      <c r="F32" s="7" t="s">
        <v>22</v>
      </c>
      <c r="G32" s="17" t="s">
        <v>46</v>
      </c>
      <c r="H32" s="16" t="s">
        <v>2</v>
      </c>
      <c r="I32" s="20" t="s">
        <v>29</v>
      </c>
      <c r="J32" s="47" t="s">
        <v>29</v>
      </c>
      <c r="K32" s="27">
        <f t="shared" si="3"/>
        <v>100</v>
      </c>
      <c r="L32" s="37"/>
      <c r="M32" s="30"/>
      <c r="N32" s="30"/>
      <c r="O32" s="37"/>
    </row>
    <row r="33" spans="1:15" s="1" customFormat="1" ht="74.25" customHeight="1" x14ac:dyDescent="0.25">
      <c r="A33" s="40"/>
      <c r="B33" s="40"/>
      <c r="C33" s="40"/>
      <c r="D33" s="39"/>
      <c r="E33" s="7"/>
      <c r="F33" s="7" t="s">
        <v>22</v>
      </c>
      <c r="G33" s="17" t="s">
        <v>47</v>
      </c>
      <c r="H33" s="16" t="s">
        <v>2</v>
      </c>
      <c r="I33" s="18">
        <v>95</v>
      </c>
      <c r="J33" s="45">
        <v>95</v>
      </c>
      <c r="K33" s="27">
        <f t="shared" si="3"/>
        <v>100</v>
      </c>
      <c r="L33" s="37"/>
      <c r="M33" s="30"/>
      <c r="N33" s="30"/>
      <c r="O33" s="37"/>
    </row>
    <row r="34" spans="1:15" s="1" customFormat="1" ht="74.25" customHeight="1" x14ac:dyDescent="0.25">
      <c r="A34" s="40"/>
      <c r="B34" s="40"/>
      <c r="C34" s="40"/>
      <c r="D34" s="39"/>
      <c r="E34" s="7"/>
      <c r="F34" s="7" t="s">
        <v>22</v>
      </c>
      <c r="G34" s="17" t="s">
        <v>48</v>
      </c>
      <c r="H34" s="16" t="s">
        <v>2</v>
      </c>
      <c r="I34" s="18">
        <v>95</v>
      </c>
      <c r="J34" s="45">
        <v>95</v>
      </c>
      <c r="K34" s="27">
        <f>J34/I34*100</f>
        <v>100</v>
      </c>
      <c r="L34" s="37"/>
      <c r="M34" s="30"/>
      <c r="N34" s="30"/>
      <c r="O34" s="37"/>
    </row>
    <row r="35" spans="1:15" s="1" customFormat="1" ht="74.25" customHeight="1" x14ac:dyDescent="0.25">
      <c r="A35" s="40"/>
      <c r="B35" s="40"/>
      <c r="C35" s="40"/>
      <c r="D35" s="39"/>
      <c r="E35" s="7"/>
      <c r="F35" s="7" t="s">
        <v>22</v>
      </c>
      <c r="G35" s="17" t="s">
        <v>49</v>
      </c>
      <c r="H35" s="16" t="s">
        <v>2</v>
      </c>
      <c r="I35" s="19">
        <v>6</v>
      </c>
      <c r="J35" s="46">
        <v>6</v>
      </c>
      <c r="K35" s="27">
        <f t="shared" ref="K35:K38" si="4">J35/I35*100</f>
        <v>100</v>
      </c>
      <c r="L35" s="37"/>
      <c r="M35" s="30"/>
      <c r="N35" s="30"/>
      <c r="O35" s="37"/>
    </row>
    <row r="36" spans="1:15" s="1" customFormat="1" ht="74.25" customHeight="1" x14ac:dyDescent="0.25">
      <c r="A36" s="40"/>
      <c r="B36" s="40"/>
      <c r="C36" s="40"/>
      <c r="D36" s="39"/>
      <c r="E36" s="7"/>
      <c r="F36" s="7" t="s">
        <v>22</v>
      </c>
      <c r="G36" s="17" t="s">
        <v>50</v>
      </c>
      <c r="H36" s="16" t="s">
        <v>2</v>
      </c>
      <c r="I36" s="20" t="s">
        <v>27</v>
      </c>
      <c r="J36" s="47" t="s">
        <v>27</v>
      </c>
      <c r="K36" s="27">
        <f t="shared" si="4"/>
        <v>100</v>
      </c>
      <c r="L36" s="37"/>
      <c r="M36" s="30"/>
      <c r="N36" s="30"/>
      <c r="O36" s="37"/>
    </row>
    <row r="37" spans="1:15" s="1" customFormat="1" ht="74.25" customHeight="1" x14ac:dyDescent="0.25">
      <c r="A37" s="40"/>
      <c r="B37" s="40"/>
      <c r="C37" s="40"/>
      <c r="D37" s="39"/>
      <c r="E37" s="7"/>
      <c r="F37" s="7" t="s">
        <v>22</v>
      </c>
      <c r="G37" s="17" t="s">
        <v>51</v>
      </c>
      <c r="H37" s="16" t="s">
        <v>2</v>
      </c>
      <c r="I37" s="20" t="s">
        <v>29</v>
      </c>
      <c r="J37" s="47" t="s">
        <v>29</v>
      </c>
      <c r="K37" s="27">
        <f t="shared" si="4"/>
        <v>100</v>
      </c>
      <c r="L37" s="37"/>
      <c r="M37" s="30"/>
      <c r="N37" s="30"/>
      <c r="O37" s="37"/>
    </row>
    <row r="38" spans="1:15" s="1" customFormat="1" ht="74.25" customHeight="1" x14ac:dyDescent="0.25">
      <c r="A38" s="40"/>
      <c r="B38" s="40"/>
      <c r="C38" s="40"/>
      <c r="D38" s="39"/>
      <c r="E38" s="7"/>
      <c r="F38" s="7" t="s">
        <v>22</v>
      </c>
      <c r="G38" s="17" t="s">
        <v>52</v>
      </c>
      <c r="H38" s="16" t="s">
        <v>2</v>
      </c>
      <c r="I38" s="18">
        <v>95</v>
      </c>
      <c r="J38" s="45">
        <v>95</v>
      </c>
      <c r="K38" s="27">
        <f t="shared" si="4"/>
        <v>100</v>
      </c>
      <c r="L38" s="37"/>
      <c r="M38" s="30"/>
      <c r="N38" s="30"/>
      <c r="O38" s="37"/>
    </row>
    <row r="39" spans="1:15" s="1" customFormat="1" ht="74.25" customHeight="1" x14ac:dyDescent="0.25">
      <c r="A39" s="40"/>
      <c r="B39" s="40"/>
      <c r="C39" s="40"/>
      <c r="D39" s="39"/>
      <c r="E39" s="7"/>
      <c r="F39" s="7" t="s">
        <v>22</v>
      </c>
      <c r="G39" s="17" t="s">
        <v>53</v>
      </c>
      <c r="H39" s="16" t="s">
        <v>2</v>
      </c>
      <c r="I39" s="18">
        <v>95</v>
      </c>
      <c r="J39" s="45">
        <v>95</v>
      </c>
      <c r="K39" s="27">
        <f>J39/I39*100</f>
        <v>100</v>
      </c>
      <c r="L39" s="37"/>
      <c r="M39" s="30"/>
      <c r="N39" s="30"/>
      <c r="O39" s="37"/>
    </row>
    <row r="40" spans="1:15" s="1" customFormat="1" ht="93" customHeight="1" x14ac:dyDescent="0.25">
      <c r="A40" s="40"/>
      <c r="B40" s="40"/>
      <c r="C40" s="40"/>
      <c r="D40" s="39"/>
      <c r="E40" s="7"/>
      <c r="F40" s="7" t="s">
        <v>23</v>
      </c>
      <c r="G40" s="21" t="s">
        <v>31</v>
      </c>
      <c r="H40" s="22" t="s">
        <v>64</v>
      </c>
      <c r="I40" s="18">
        <v>14425</v>
      </c>
      <c r="J40" s="48">
        <v>10292</v>
      </c>
      <c r="K40" s="27">
        <f>J40/I40*100</f>
        <v>71.348353552859621</v>
      </c>
      <c r="L40" s="37">
        <f>SUM(K40:K44)/5</f>
        <v>92.234433924366755</v>
      </c>
      <c r="M40" s="30"/>
      <c r="N40" s="30"/>
      <c r="O40" s="37"/>
    </row>
    <row r="41" spans="1:15" s="1" customFormat="1" ht="62.25" customHeight="1" x14ac:dyDescent="0.25">
      <c r="A41" s="40"/>
      <c r="B41" s="40"/>
      <c r="C41" s="40"/>
      <c r="D41" s="39"/>
      <c r="E41" s="7"/>
      <c r="F41" s="7" t="s">
        <v>23</v>
      </c>
      <c r="G41" s="21" t="s">
        <v>32</v>
      </c>
      <c r="H41" s="22" t="s">
        <v>64</v>
      </c>
      <c r="I41" s="18">
        <v>15307</v>
      </c>
      <c r="J41" s="49">
        <v>37648</v>
      </c>
      <c r="K41" s="27">
        <v>110</v>
      </c>
      <c r="L41" s="37"/>
      <c r="M41" s="30"/>
      <c r="N41" s="30"/>
      <c r="O41" s="37"/>
    </row>
    <row r="42" spans="1:15" s="1" customFormat="1" ht="69" customHeight="1" x14ac:dyDescent="0.25">
      <c r="A42" s="40"/>
      <c r="B42" s="40"/>
      <c r="C42" s="40"/>
      <c r="D42" s="39"/>
      <c r="E42" s="7"/>
      <c r="F42" s="7" t="s">
        <v>23</v>
      </c>
      <c r="G42" s="21" t="s">
        <v>61</v>
      </c>
      <c r="H42" s="22" t="s">
        <v>64</v>
      </c>
      <c r="I42" s="18">
        <v>23692</v>
      </c>
      <c r="J42" s="45">
        <v>23692</v>
      </c>
      <c r="K42" s="27">
        <f t="shared" ref="K42" si="5">J42/I42*100</f>
        <v>100</v>
      </c>
      <c r="L42" s="37"/>
      <c r="M42" s="30"/>
      <c r="N42" s="30"/>
      <c r="O42" s="37"/>
    </row>
    <row r="43" spans="1:15" s="1" customFormat="1" ht="76.5" customHeight="1" x14ac:dyDescent="0.25">
      <c r="A43" s="40"/>
      <c r="B43" s="40"/>
      <c r="C43" s="40"/>
      <c r="D43" s="39"/>
      <c r="E43" s="7"/>
      <c r="F43" s="7" t="s">
        <v>23</v>
      </c>
      <c r="G43" s="21" t="s">
        <v>62</v>
      </c>
      <c r="H43" s="22" t="s">
        <v>64</v>
      </c>
      <c r="I43" s="18">
        <v>9928</v>
      </c>
      <c r="J43" s="45">
        <v>13734</v>
      </c>
      <c r="K43" s="27">
        <v>110</v>
      </c>
      <c r="L43" s="37"/>
      <c r="M43" s="30"/>
      <c r="N43" s="30"/>
      <c r="O43" s="37"/>
    </row>
    <row r="44" spans="1:15" s="1" customFormat="1" ht="132.75" customHeight="1" x14ac:dyDescent="0.25">
      <c r="A44" s="40"/>
      <c r="B44" s="40"/>
      <c r="C44" s="40"/>
      <c r="D44" s="39"/>
      <c r="E44" s="7"/>
      <c r="F44" s="7" t="s">
        <v>23</v>
      </c>
      <c r="G44" s="21" t="s">
        <v>63</v>
      </c>
      <c r="H44" s="22" t="s">
        <v>64</v>
      </c>
      <c r="I44" s="18">
        <v>8003</v>
      </c>
      <c r="J44" s="45">
        <v>5588</v>
      </c>
      <c r="K44" s="27">
        <f>J44/I44*100</f>
        <v>69.823816068974125</v>
      </c>
      <c r="L44" s="37"/>
      <c r="M44" s="30"/>
      <c r="N44" s="30"/>
      <c r="O44" s="37"/>
    </row>
    <row r="45" spans="1:15" s="1" customFormat="1" ht="87" customHeight="1" x14ac:dyDescent="0.25">
      <c r="A45" s="40"/>
      <c r="B45" s="40"/>
      <c r="C45" s="40"/>
      <c r="D45" s="39" t="s">
        <v>57</v>
      </c>
      <c r="E45" s="7"/>
      <c r="F45" s="15" t="s">
        <v>22</v>
      </c>
      <c r="G45" s="17" t="s">
        <v>24</v>
      </c>
      <c r="H45" s="22" t="s">
        <v>2</v>
      </c>
      <c r="I45" s="18">
        <v>95</v>
      </c>
      <c r="J45" s="45">
        <v>95</v>
      </c>
      <c r="K45" s="28">
        <f t="shared" si="0"/>
        <v>100</v>
      </c>
      <c r="L45" s="37">
        <f>SUM(K45:K54)/10</f>
        <v>100</v>
      </c>
      <c r="M45" s="30"/>
      <c r="N45" s="30"/>
      <c r="O45" s="33">
        <f>(L45+L55)/2</f>
        <v>99.790023467235869</v>
      </c>
    </row>
    <row r="46" spans="1:15" s="1" customFormat="1" ht="109.5" customHeight="1" x14ac:dyDescent="0.25">
      <c r="A46" s="40"/>
      <c r="B46" s="40"/>
      <c r="C46" s="40"/>
      <c r="D46" s="39"/>
      <c r="E46" s="7"/>
      <c r="F46" s="15" t="s">
        <v>22</v>
      </c>
      <c r="G46" s="17" t="s">
        <v>54</v>
      </c>
      <c r="H46" s="22" t="s">
        <v>2</v>
      </c>
      <c r="I46" s="19" t="s">
        <v>55</v>
      </c>
      <c r="J46" s="46" t="s">
        <v>55</v>
      </c>
      <c r="K46" s="28">
        <f t="shared" si="0"/>
        <v>100</v>
      </c>
      <c r="L46" s="37"/>
      <c r="M46" s="30"/>
      <c r="N46" s="30"/>
      <c r="O46" s="34"/>
    </row>
    <row r="47" spans="1:15" s="1" customFormat="1" ht="74.25" customHeight="1" x14ac:dyDescent="0.25">
      <c r="A47" s="40"/>
      <c r="B47" s="40"/>
      <c r="C47" s="40"/>
      <c r="D47" s="39"/>
      <c r="E47" s="7"/>
      <c r="F47" s="15" t="s">
        <v>22</v>
      </c>
      <c r="G47" s="17" t="s">
        <v>26</v>
      </c>
      <c r="H47" s="22" t="s">
        <v>2</v>
      </c>
      <c r="I47" s="20" t="s">
        <v>27</v>
      </c>
      <c r="J47" s="47" t="s">
        <v>27</v>
      </c>
      <c r="K47" s="28">
        <f t="shared" si="0"/>
        <v>100</v>
      </c>
      <c r="L47" s="37"/>
      <c r="M47" s="30"/>
      <c r="N47" s="30"/>
      <c r="O47" s="34"/>
    </row>
    <row r="48" spans="1:15" s="1" customFormat="1" ht="55.5" customHeight="1" x14ac:dyDescent="0.25">
      <c r="A48" s="40"/>
      <c r="B48" s="40"/>
      <c r="C48" s="40"/>
      <c r="D48" s="39"/>
      <c r="E48" s="7"/>
      <c r="F48" s="15" t="s">
        <v>22</v>
      </c>
      <c r="G48" s="17" t="s">
        <v>28</v>
      </c>
      <c r="H48" s="22" t="s">
        <v>2</v>
      </c>
      <c r="I48" s="20" t="s">
        <v>29</v>
      </c>
      <c r="J48" s="47" t="s">
        <v>29</v>
      </c>
      <c r="K48" s="28">
        <f t="shared" si="0"/>
        <v>100</v>
      </c>
      <c r="L48" s="37"/>
      <c r="M48" s="30"/>
      <c r="N48" s="30"/>
      <c r="O48" s="34"/>
    </row>
    <row r="49" spans="1:15" s="1" customFormat="1" ht="75.75" customHeight="1" x14ac:dyDescent="0.25">
      <c r="A49" s="40"/>
      <c r="B49" s="40"/>
      <c r="C49" s="40"/>
      <c r="D49" s="39"/>
      <c r="E49" s="7"/>
      <c r="F49" s="15" t="s">
        <v>22</v>
      </c>
      <c r="G49" s="17" t="s">
        <v>30</v>
      </c>
      <c r="H49" s="22" t="s">
        <v>2</v>
      </c>
      <c r="I49" s="18">
        <v>95</v>
      </c>
      <c r="J49" s="45">
        <v>95</v>
      </c>
      <c r="K49" s="28">
        <f t="shared" si="0"/>
        <v>100</v>
      </c>
      <c r="L49" s="37"/>
      <c r="M49" s="30"/>
      <c r="N49" s="30"/>
      <c r="O49" s="34"/>
    </row>
    <row r="50" spans="1:15" s="1" customFormat="1" ht="55.5" customHeight="1" x14ac:dyDescent="0.25">
      <c r="A50" s="40"/>
      <c r="B50" s="40"/>
      <c r="C50" s="40"/>
      <c r="D50" s="39"/>
      <c r="E50" s="7"/>
      <c r="F50" s="15" t="s">
        <v>22</v>
      </c>
      <c r="G50" s="17" t="s">
        <v>33</v>
      </c>
      <c r="H50" s="22" t="s">
        <v>2</v>
      </c>
      <c r="I50" s="18">
        <v>95</v>
      </c>
      <c r="J50" s="45">
        <v>95</v>
      </c>
      <c r="K50" s="28">
        <f t="shared" ref="K50:K54" si="6">J50/I50*100</f>
        <v>100</v>
      </c>
      <c r="L50" s="37"/>
      <c r="M50" s="30"/>
      <c r="N50" s="30"/>
      <c r="O50" s="34"/>
    </row>
    <row r="51" spans="1:15" s="1" customFormat="1" ht="55.5" customHeight="1" x14ac:dyDescent="0.25">
      <c r="A51" s="40"/>
      <c r="B51" s="40"/>
      <c r="C51" s="40"/>
      <c r="D51" s="39"/>
      <c r="E51" s="7"/>
      <c r="F51" s="15" t="s">
        <v>22</v>
      </c>
      <c r="G51" s="17" t="s">
        <v>56</v>
      </c>
      <c r="H51" s="22" t="s">
        <v>2</v>
      </c>
      <c r="I51" s="19" t="s">
        <v>55</v>
      </c>
      <c r="J51" s="46" t="s">
        <v>55</v>
      </c>
      <c r="K51" s="28">
        <f t="shared" si="6"/>
        <v>100</v>
      </c>
      <c r="L51" s="37"/>
      <c r="M51" s="30"/>
      <c r="N51" s="30"/>
      <c r="O51" s="34"/>
    </row>
    <row r="52" spans="1:15" s="1" customFormat="1" ht="55.5" customHeight="1" x14ac:dyDescent="0.25">
      <c r="A52" s="40"/>
      <c r="B52" s="40"/>
      <c r="C52" s="40"/>
      <c r="D52" s="39"/>
      <c r="E52" s="7"/>
      <c r="F52" s="15" t="s">
        <v>22</v>
      </c>
      <c r="G52" s="17" t="s">
        <v>35</v>
      </c>
      <c r="H52" s="22" t="s">
        <v>2</v>
      </c>
      <c r="I52" s="20" t="s">
        <v>27</v>
      </c>
      <c r="J52" s="47" t="s">
        <v>27</v>
      </c>
      <c r="K52" s="28">
        <f t="shared" si="6"/>
        <v>100</v>
      </c>
      <c r="L52" s="37"/>
      <c r="M52" s="30"/>
      <c r="N52" s="30"/>
      <c r="O52" s="34"/>
    </row>
    <row r="53" spans="1:15" s="1" customFormat="1" ht="55.5" customHeight="1" x14ac:dyDescent="0.25">
      <c r="A53" s="40"/>
      <c r="B53" s="40"/>
      <c r="C53" s="40"/>
      <c r="D53" s="39"/>
      <c r="E53" s="7"/>
      <c r="F53" s="15" t="s">
        <v>22</v>
      </c>
      <c r="G53" s="17" t="s">
        <v>36</v>
      </c>
      <c r="H53" s="22" t="s">
        <v>2</v>
      </c>
      <c r="I53" s="20" t="s">
        <v>29</v>
      </c>
      <c r="J53" s="47" t="s">
        <v>29</v>
      </c>
      <c r="K53" s="28">
        <f t="shared" si="6"/>
        <v>100</v>
      </c>
      <c r="L53" s="37"/>
      <c r="M53" s="30"/>
      <c r="N53" s="30"/>
      <c r="O53" s="34"/>
    </row>
    <row r="54" spans="1:15" s="1" customFormat="1" ht="55.5" customHeight="1" x14ac:dyDescent="0.25">
      <c r="A54" s="40"/>
      <c r="B54" s="40"/>
      <c r="C54" s="40"/>
      <c r="D54" s="39"/>
      <c r="E54" s="7"/>
      <c r="F54" s="15" t="s">
        <v>22</v>
      </c>
      <c r="G54" s="17" t="s">
        <v>37</v>
      </c>
      <c r="H54" s="22" t="s">
        <v>2</v>
      </c>
      <c r="I54" s="18">
        <v>95</v>
      </c>
      <c r="J54" s="45">
        <v>95</v>
      </c>
      <c r="K54" s="28">
        <f t="shared" si="6"/>
        <v>100</v>
      </c>
      <c r="L54" s="37"/>
      <c r="M54" s="30"/>
      <c r="N54" s="30"/>
      <c r="O54" s="34"/>
    </row>
    <row r="55" spans="1:15" s="1" customFormat="1" ht="55.5" customHeight="1" x14ac:dyDescent="0.25">
      <c r="A55" s="40"/>
      <c r="B55" s="40"/>
      <c r="C55" s="40"/>
      <c r="D55" s="39"/>
      <c r="E55" s="7"/>
      <c r="F55" s="7" t="s">
        <v>23</v>
      </c>
      <c r="G55" s="21" t="s">
        <v>31</v>
      </c>
      <c r="H55" s="22" t="s">
        <v>64</v>
      </c>
      <c r="I55" s="18">
        <v>4480</v>
      </c>
      <c r="J55" s="45">
        <v>5520</v>
      </c>
      <c r="K55" s="28">
        <v>110</v>
      </c>
      <c r="L55" s="31">
        <f>SUM(K55:K61)/7</f>
        <v>99.580046934471738</v>
      </c>
      <c r="M55" s="30"/>
      <c r="N55" s="30"/>
      <c r="O55" s="34"/>
    </row>
    <row r="56" spans="1:15" s="1" customFormat="1" ht="55.5" customHeight="1" x14ac:dyDescent="0.25">
      <c r="A56" s="40"/>
      <c r="B56" s="40"/>
      <c r="C56" s="40"/>
      <c r="D56" s="39"/>
      <c r="E56" s="7"/>
      <c r="F56" s="7" t="s">
        <v>23</v>
      </c>
      <c r="G56" s="21" t="s">
        <v>32</v>
      </c>
      <c r="H56" s="22" t="s">
        <v>64</v>
      </c>
      <c r="I56" s="18">
        <v>64174</v>
      </c>
      <c r="J56" s="45">
        <v>58926</v>
      </c>
      <c r="K56" s="28">
        <f t="shared" ref="K55:K61" si="7">J56/I56*100</f>
        <v>91.8222333032069</v>
      </c>
      <c r="L56" s="32"/>
      <c r="M56" s="30"/>
      <c r="N56" s="30"/>
      <c r="O56" s="34"/>
    </row>
    <row r="57" spans="1:15" ht="60" customHeight="1" x14ac:dyDescent="0.25">
      <c r="A57" s="7"/>
      <c r="B57" s="6"/>
      <c r="C57" s="6"/>
      <c r="D57" s="39"/>
      <c r="E57" s="12"/>
      <c r="F57" s="7" t="s">
        <v>23</v>
      </c>
      <c r="G57" s="21" t="s">
        <v>59</v>
      </c>
      <c r="H57" s="12" t="s">
        <v>64</v>
      </c>
      <c r="I57" s="12">
        <v>11088</v>
      </c>
      <c r="J57" s="50">
        <v>10560</v>
      </c>
      <c r="K57" s="28">
        <f t="shared" si="7"/>
        <v>95.238095238095227</v>
      </c>
      <c r="L57" s="32"/>
      <c r="M57" s="12"/>
      <c r="N57" s="12"/>
      <c r="O57" s="34"/>
    </row>
    <row r="58" spans="1:15" ht="60" x14ac:dyDescent="0.25">
      <c r="A58" s="30"/>
      <c r="B58" s="6"/>
      <c r="C58" s="6"/>
      <c r="D58" s="39"/>
      <c r="E58" s="12"/>
      <c r="F58" s="7" t="s">
        <v>23</v>
      </c>
      <c r="G58" s="41" t="s">
        <v>65</v>
      </c>
      <c r="H58" s="12" t="s">
        <v>64</v>
      </c>
      <c r="I58" s="12">
        <v>5280</v>
      </c>
      <c r="J58" s="50">
        <v>5280</v>
      </c>
      <c r="K58" s="28">
        <f t="shared" si="7"/>
        <v>100</v>
      </c>
      <c r="L58" s="32"/>
      <c r="M58" s="12"/>
      <c r="N58" s="12"/>
      <c r="O58" s="34"/>
    </row>
    <row r="59" spans="1:15" ht="60" x14ac:dyDescent="0.25">
      <c r="A59" s="6"/>
      <c r="B59" s="6"/>
      <c r="C59" s="6"/>
      <c r="D59" s="39"/>
      <c r="E59" s="12"/>
      <c r="F59" s="7" t="s">
        <v>23</v>
      </c>
      <c r="G59" s="41" t="s">
        <v>66</v>
      </c>
      <c r="H59" s="12" t="s">
        <v>64</v>
      </c>
      <c r="I59" s="12">
        <v>1080</v>
      </c>
      <c r="J59" s="50">
        <v>1080</v>
      </c>
      <c r="K59" s="28">
        <f t="shared" si="7"/>
        <v>100</v>
      </c>
      <c r="L59" s="32"/>
      <c r="M59" s="12"/>
      <c r="N59" s="12"/>
      <c r="O59" s="34"/>
    </row>
    <row r="60" spans="1:15" ht="75" x14ac:dyDescent="0.25">
      <c r="A60" s="6"/>
      <c r="B60" s="6"/>
      <c r="C60" s="6"/>
      <c r="D60" s="39"/>
      <c r="E60" s="12"/>
      <c r="F60" s="7" t="s">
        <v>23</v>
      </c>
      <c r="G60" s="41" t="s">
        <v>67</v>
      </c>
      <c r="H60" s="12" t="s">
        <v>64</v>
      </c>
      <c r="I60" s="12">
        <v>1080</v>
      </c>
      <c r="J60" s="50">
        <v>1080</v>
      </c>
      <c r="K60" s="28">
        <f t="shared" si="7"/>
        <v>100</v>
      </c>
      <c r="L60" s="32"/>
      <c r="M60" s="12"/>
      <c r="N60" s="12"/>
      <c r="O60" s="34"/>
    </row>
    <row r="61" spans="1:15" ht="75" x14ac:dyDescent="0.25">
      <c r="A61" s="6"/>
      <c r="B61" s="6"/>
      <c r="C61" s="6"/>
      <c r="D61" s="39"/>
      <c r="E61" s="12"/>
      <c r="F61" s="7" t="s">
        <v>23</v>
      </c>
      <c r="G61" s="41" t="s">
        <v>68</v>
      </c>
      <c r="H61" s="12" t="s">
        <v>64</v>
      </c>
      <c r="I61" s="12">
        <v>675</v>
      </c>
      <c r="J61" s="50">
        <v>675</v>
      </c>
      <c r="K61" s="28">
        <f t="shared" si="7"/>
        <v>100</v>
      </c>
      <c r="L61" s="42"/>
      <c r="M61" s="12"/>
      <c r="N61" s="12"/>
      <c r="O61" s="35"/>
    </row>
  </sheetData>
  <mergeCells count="13">
    <mergeCell ref="D45:D61"/>
    <mergeCell ref="L55:L61"/>
    <mergeCell ref="O45:O61"/>
    <mergeCell ref="A7:N9"/>
    <mergeCell ref="L40:L44"/>
    <mergeCell ref="O14:O44"/>
    <mergeCell ref="A10:O10"/>
    <mergeCell ref="A14:A56"/>
    <mergeCell ref="B14:B56"/>
    <mergeCell ref="C14:C56"/>
    <mergeCell ref="L45:L54"/>
    <mergeCell ref="D14:D44"/>
    <mergeCell ref="L14:L39"/>
  </mergeCells>
  <pageMargins left="0.70866141732283472" right="0.70866141732283472" top="0.74803149606299213" bottom="0.74803149606299213" header="0.31496062992125984" footer="0.31496062992125984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ДДТ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2024-02-20T05:08:51Z</dcterms:modified>
</cp:coreProperties>
</file>