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530" tabRatio="748" firstSheet="1" activeTab="1"/>
  </bookViews>
  <sheets>
    <sheet name="Лист4" sheetId="29" state="hidden" r:id="rId1"/>
    <sheet name="Преображенская СОШ" sheetId="39" r:id="rId2"/>
  </sheets>
  <calcPr calcId="162913"/>
</workbook>
</file>

<file path=xl/calcChain.xml><?xml version="1.0" encoding="utf-8"?>
<calcChain xmlns="http://schemas.openxmlformats.org/spreadsheetml/2006/main">
  <c r="K90" i="39" l="1"/>
  <c r="K72" i="39" l="1"/>
  <c r="K86" i="39" l="1"/>
  <c r="K85" i="39"/>
  <c r="K84" i="39"/>
  <c r="K83" i="39"/>
  <c r="L80" i="39" s="1"/>
  <c r="K78" i="39"/>
  <c r="K77" i="39"/>
  <c r="K76" i="39"/>
  <c r="K75" i="39"/>
  <c r="O80" i="39" l="1"/>
  <c r="K99" i="39"/>
  <c r="K92" i="39" l="1"/>
  <c r="K79" i="39"/>
  <c r="L75" i="39" s="1"/>
  <c r="K47" i="39"/>
  <c r="K68" i="39" l="1"/>
  <c r="K45" i="39"/>
  <c r="K28" i="39"/>
  <c r="K27" i="39"/>
  <c r="K101" i="39" l="1"/>
  <c r="K100" i="39"/>
  <c r="K37" i="39"/>
  <c r="K38" i="39"/>
  <c r="K39" i="39"/>
  <c r="K40" i="39"/>
  <c r="K41" i="39"/>
  <c r="K42" i="39"/>
  <c r="K43" i="39"/>
  <c r="L99" i="39" l="1"/>
  <c r="L92" i="39"/>
  <c r="K93" i="39"/>
  <c r="K94" i="39"/>
  <c r="K95" i="39"/>
  <c r="K91" i="39"/>
  <c r="L91" i="39" s="1"/>
  <c r="K96" i="39"/>
  <c r="K97" i="39"/>
  <c r="K98" i="39"/>
  <c r="O91" i="39" l="1"/>
  <c r="L93" i="39"/>
  <c r="O93" i="39" s="1"/>
  <c r="K44" i="39"/>
  <c r="K15" i="39"/>
  <c r="K16" i="39"/>
  <c r="K17" i="39"/>
  <c r="K18" i="39"/>
  <c r="K19" i="39"/>
  <c r="K22" i="39"/>
  <c r="K23" i="39"/>
  <c r="K24" i="39"/>
  <c r="K25" i="39"/>
  <c r="K26" i="39"/>
  <c r="L90" i="39" l="1"/>
  <c r="K73" i="39"/>
  <c r="K74" i="39"/>
  <c r="K54" i="39"/>
  <c r="K53" i="39"/>
  <c r="K52" i="39"/>
  <c r="K51" i="39"/>
  <c r="K50" i="39"/>
  <c r="K49" i="39"/>
  <c r="K48" i="39"/>
  <c r="L44" i="39"/>
  <c r="K32" i="39"/>
  <c r="L27" i="39"/>
  <c r="K14" i="39"/>
  <c r="L48" i="39" l="1"/>
  <c r="L67" i="39"/>
  <c r="L70" i="39"/>
  <c r="O70" i="39" s="1"/>
  <c r="L14" i="39"/>
  <c r="O14" i="39" s="1"/>
  <c r="L31" i="39"/>
  <c r="O31" i="39" s="1"/>
  <c r="O48" i="39" l="1"/>
  <c r="K88" i="39"/>
  <c r="K87" i="39"/>
  <c r="L87" i="39" l="1"/>
  <c r="O87" i="39" s="1"/>
</calcChain>
</file>

<file path=xl/sharedStrings.xml><?xml version="1.0" encoding="utf-8"?>
<sst xmlns="http://schemas.openxmlformats.org/spreadsheetml/2006/main" count="477" uniqueCount="127">
  <si>
    <t>Фактическое значение за отчетный финансовый год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</si>
  <si>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</si>
  <si>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</si>
  <si>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</si>
  <si>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</si>
  <si>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Наименование показателя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</si>
  <si>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</si>
  <si>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</si>
  <si>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</si>
  <si>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</si>
  <si>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</si>
  <si>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</si>
  <si>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</si>
  <si>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</si>
  <si>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</si>
  <si>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</si>
  <si>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</si>
  <si>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</si>
  <si>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</si>
  <si>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</si>
  <si>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</si>
  <si>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</si>
  <si>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</si>
  <si>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</si>
  <si>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ед</t>
  </si>
  <si>
    <t>ежемесячные отчеты</t>
  </si>
  <si>
    <t>количество участников мероприятий</t>
  </si>
  <si>
    <t>человек</t>
  </si>
  <si>
    <t>чел</t>
  </si>
  <si>
    <t>Управление образования Назаровского района</t>
  </si>
  <si>
    <t>организация отдыха детей и молодежи</t>
  </si>
  <si>
    <t>присмотр и уход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</si>
  <si>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</si>
  <si>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</si>
  <si>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</si>
  <si>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численность обучающихся с ограниченными возможностями здоровья</t>
  </si>
  <si>
    <t>численность проходящих обучение по состоянию здоровья на дому</t>
  </si>
  <si>
    <t>численность проходящих обучение по состоянию здоровья на дому с ограниченными возможностями здоровья(ОВЗ)</t>
  </si>
  <si>
    <t>численность детей 5-9 каласс</t>
  </si>
  <si>
    <t>численность детей 1-4 класс</t>
  </si>
  <si>
    <t>численность детей 10-11 класс</t>
  </si>
  <si>
    <t>1. Укомплектованность кадрами</t>
  </si>
  <si>
    <t>2. Отсутствие детского травматизма</t>
  </si>
  <si>
    <t>3. Доля родителе (законных представителей), удовлетворенных условиями и качеством предоставляемой услуги</t>
  </si>
  <si>
    <t>1.Доля родителей (законных представителей), удовлетворенных условиями и качеством предоставляемой услуги, (процент)</t>
  </si>
  <si>
    <t>1.Доля родителей (законных представителей), удовлетворенных условиями и качеством предоставляемой услуги, (процент).</t>
  </si>
  <si>
    <t>3.Доля родителей (законных представителей), удовлетворенных условиями и качеством предоставляемой услуги, (процент).</t>
  </si>
  <si>
    <t xml:space="preserve">4.Отсутствие жалоб (процент).                                            </t>
  </si>
  <si>
    <t>5.Доля родителей (законных представителей), удовлетворенных условиями и качеством предоставляемой услуги, (процент).</t>
  </si>
  <si>
    <t xml:space="preserve">6.Отсутствие жалоб (процент).                                            </t>
  </si>
  <si>
    <t>группа продленного дня</t>
  </si>
  <si>
    <t>Предоставление питания</t>
  </si>
  <si>
    <t xml:space="preserve">2 Отсутствие жалоб (процент).                                            </t>
  </si>
  <si>
    <t>1.Численность детей 1-4класс</t>
  </si>
  <si>
    <t>2.Численность детей 5-9 класс</t>
  </si>
  <si>
    <t>3.Численность детей 10-11 класс</t>
  </si>
  <si>
    <t>1. Уровень освоения обучающимися основной общеобразовательной программы среднего общего образования, (процент)</t>
  </si>
  <si>
    <t xml:space="preserve">11. Уровень освоения обучающимися основной общеобразовательной программы среднего общего образования, (процент) </t>
  </si>
  <si>
    <t xml:space="preserve">12. Полнота реализации основной общеобразовательной программы среднего общего образования, (процент) </t>
  </si>
  <si>
    <t>13.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образования, (процент)</t>
  </si>
  <si>
    <t>14. Доля родителей (законных представителей), удовлетворенных условиями и качеством предоставляемой услуги, (процент)</t>
  </si>
  <si>
    <t xml:space="preserve">1. Полнота реализации адаптированной образовательной программы начального общего образования, (процент) </t>
  </si>
  <si>
    <t xml:space="preserve">2. Доля родителей (законных представителей), удовлетворенных условиями и качеством предоставляемой услуги, (процент) </t>
  </si>
  <si>
    <t xml:space="preserve">3. Уровень освоения обучающимися основной общеобразовательной программы  начального общего образования, (процент) </t>
  </si>
  <si>
    <t>4. Полнота реализации основной общеобразовательной программы среднего общего образования, (процент)</t>
  </si>
  <si>
    <t xml:space="preserve"> 5.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</t>
  </si>
  <si>
    <t>6. Доля родителей (законных представителей), удовлетворенных условиями и качеством предоставляемой услуги, (процент)</t>
  </si>
  <si>
    <t>7. Полнота реализации адаптированной образовательной программы начального общего образования, (процент)</t>
  </si>
  <si>
    <t xml:space="preserve"> 8. Доля родителей (законных представителей), удовлетворенных условиями и качеством предоставляемой услуги, (процент) </t>
  </si>
  <si>
    <t>9. Уровень освоения обучающимися основной общеобразовательной программы  начального общего образования, (процент)</t>
  </si>
  <si>
    <t xml:space="preserve">10. Полнота реализации основной общеобразовательной программы начального общего образования, (процент) </t>
  </si>
  <si>
    <t xml:space="preserve">11.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 </t>
  </si>
  <si>
    <t xml:space="preserve"> 12. Доля родителей (законных представителей), удовлетворенных условиями и качеством предоставляемой услуги, (процент).</t>
  </si>
  <si>
    <t>13.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</t>
  </si>
  <si>
    <t>2.Полнота реализации основной общеобразовательной программы среднего общего образования</t>
  </si>
  <si>
    <t>3.Уровень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</si>
  <si>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4. Доля родителей (законных представителей), удовлетворенных условиями и качеством предоставляемой услуги</t>
  </si>
  <si>
    <t>5.Доля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 </t>
  </si>
  <si>
    <t>6. Уровень освоения обучающимися основной общеобразовательной программы среднего общего образовани</t>
  </si>
  <si>
    <t>7. Полнота реализации основной общеобразовательной программы среднего общего образования</t>
  </si>
  <si>
    <t>8.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</si>
  <si>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9 Доля родителей (законных представителей) удовлетворенных условиями и качеством предоставляемой услуги</t>
  </si>
  <si>
    <t>10. Доля своевременно устраненных образовательной организацией нарушений, выявленных в результате проверок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</si>
  <si>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>15. Уровень освоения обучающимися основной общеобразовательной программы среднего общего образования</t>
  </si>
  <si>
    <t>16. Полнота реализации основной общеобразовательной программы среднего общего образования</t>
  </si>
  <si>
    <t>17.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</si>
  <si>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 xml:space="preserve">18. Доля родителей (законных представителей), удовлетворенных условиями и качеством предоставляемой услуги </t>
  </si>
  <si>
    <t>19.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</si>
  <si>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>реализация дополнительных общеразвивающих программ в рамках социального заказа</t>
  </si>
  <si>
    <t>1. Доля детей, ставших победителями и призерами всероссийских и международных мероприятий( процент)</t>
  </si>
  <si>
    <t xml:space="preserve">2.Доля детей, ставших победителями и призерами краевых мероприятий                                                                 </t>
  </si>
  <si>
    <t xml:space="preserve"> 3. .Доля детей, ставших победителями и призерами муниципальных мероприятий (процент). </t>
  </si>
  <si>
    <t>4.Укомплектованность кадрами</t>
  </si>
  <si>
    <t xml:space="preserve">5.Доля родителей (законных представителей), удовлетворенных условиями и качеством предоставляемой образовательной услуги </t>
  </si>
  <si>
    <t>Количество человеко-часов</t>
  </si>
  <si>
    <t>физкультурно-спортивная</t>
  </si>
  <si>
    <t>социально-гуманитарная</t>
  </si>
  <si>
    <t>художественная</t>
  </si>
  <si>
    <t>туристско-краеведческая</t>
  </si>
  <si>
    <t>техническая</t>
  </si>
  <si>
    <t>чел-час</t>
  </si>
  <si>
    <t>Реализация дополнительных общеразвивающих программ (персонифицированное финансирование по социальным сертификатам)</t>
  </si>
  <si>
    <t>1. Доля детей, ставших победителями и призерами всероссийских и международных мероприятий</t>
  </si>
  <si>
    <t>планируется 30 с сентября 2024г.</t>
  </si>
  <si>
    <t>естественнонаучная</t>
  </si>
  <si>
    <t>1  у. выбыл  из  2 класса</t>
  </si>
  <si>
    <t>заключение ПМПК</t>
  </si>
  <si>
    <t>1. Полнота реализаци адаптированной образовательной программы основного общего образования</t>
  </si>
  <si>
    <t>2. Доля родителей (законных представителей) удовлетворенных условиями и качеством предоставляемой услуги</t>
  </si>
  <si>
    <t>3. Полнота реализации адаптированной образовательной программы основного общего образования</t>
  </si>
  <si>
    <t>4. Доля родителей (законных представителей) удовлетворенных условиями и качеством предоставляемой услуги</t>
  </si>
  <si>
    <t>5. Уровень освоения обучающимися  основной общеобразовательной программы основного общего образования</t>
  </si>
  <si>
    <t>6. Полнота реализации основной образовательной программы основного общего образования</t>
  </si>
  <si>
    <t>7. Уровень соответствия учебного плана общеобразовательной организации требованиям ФГОС ООО</t>
  </si>
  <si>
    <t>8. Доля родителей (законных представителей) удовлетворенных условиями и качеством предоставляемой услуги</t>
  </si>
  <si>
    <t xml:space="preserve">9.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 </t>
  </si>
  <si>
    <t>10. Уровень освоения обучающимися  основной общеобразовательной программы основного общего образования</t>
  </si>
  <si>
    <t>11. Полнота реализации основной образовательной программы основного общего образования</t>
  </si>
  <si>
    <t>12. Уровень соответствия учебного плана общеобразовательной организации требованиям ФГОС ООО</t>
  </si>
  <si>
    <t>13. Доля родителей (законных представителей) удовлетворенных условиями и качеством предоставляемой услуги</t>
  </si>
  <si>
    <t xml:space="preserve">1 у. выбыл  из  5  класса </t>
  </si>
  <si>
    <t>Заключение ПМПК</t>
  </si>
  <si>
    <t>численность детей  с ограниченными возможностями здоровья(ОВЗ)</t>
  </si>
  <si>
    <t xml:space="preserve">недобор обучающихся в 10 и 11 класс </t>
  </si>
  <si>
    <t>за счет увелечения доли детей  в спортивной и проектно-исследовательской деятельности</t>
  </si>
  <si>
    <t>Согласно  количеству детей в  начальной  школешколе</t>
  </si>
  <si>
    <t>на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</si>
</sst>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3" fillId="0" borderId="0"/>
    <xf numFmtId="0" fontId="15" fillId="0" borderId="0"/>
  </cellStyleXfs>
  <cellXfs count="81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7" fillId="2" borderId="4" xfId="0" applyFont="1" applyFill="1" applyBorder="1" applyAlignment="1">
      <alignment vertical="top" wrapText="1"/>
    </xf>
    <xf numFmtId="0" fontId="17" fillId="2" borderId="2" xfId="0" applyFont="1" applyFill="1" applyBorder="1" applyAlignment="1">
      <alignment vertical="top" wrapText="1"/>
    </xf>
    <xf numFmtId="0" fontId="17" fillId="2" borderId="1" xfId="0" applyFont="1" applyFill="1" applyBorder="1" applyAlignment="1">
      <alignment vertical="top" wrapText="1"/>
    </xf>
    <xf numFmtId="0" fontId="17" fillId="2" borderId="0" xfId="0" applyFont="1" applyFill="1" applyAlignment="1">
      <alignment vertical="top" wrapText="1"/>
    </xf>
    <xf numFmtId="0" fontId="5" fillId="2" borderId="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left" vertical="top" wrapText="1"/>
    </xf>
    <xf numFmtId="9" fontId="5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wrapText="1"/>
    </xf>
    <xf numFmtId="10" fontId="5" fillId="2" borderId="1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3"/>
  <sheetViews>
    <sheetView tabSelected="1" view="pageBreakPreview" topLeftCell="C4" zoomScaleSheetLayoutView="100" workbookViewId="0">
      <selection activeCell="M101" sqref="M101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8" customWidth="1"/>
    <col min="6" max="6" width="16.140625" style="18" customWidth="1"/>
    <col min="7" max="7" width="22" style="22" customWidth="1"/>
    <col min="8" max="8" width="11.42578125" style="18" customWidth="1"/>
    <col min="9" max="9" width="24.42578125" style="18" customWidth="1"/>
    <col min="10" max="10" width="15" style="18" customWidth="1"/>
    <col min="11" max="11" width="23.7109375" style="30" customWidth="1"/>
    <col min="12" max="12" width="24.28515625" style="30" customWidth="1"/>
    <col min="13" max="13" width="19.140625" style="30" customWidth="1"/>
    <col min="14" max="14" width="21.5703125" style="30" customWidth="1"/>
    <col min="15" max="15" width="16.28515625" style="30" customWidth="1"/>
  </cols>
  <sheetData>
    <row r="1" spans="1:15" s="1" customFormat="1" ht="30.75" x14ac:dyDescent="0.25">
      <c r="E1" s="18"/>
      <c r="F1" s="18"/>
      <c r="G1" s="22"/>
      <c r="H1" s="18"/>
      <c r="I1" s="18"/>
      <c r="J1" s="18"/>
      <c r="K1" s="40" t="s">
        <v>15</v>
      </c>
      <c r="L1" s="28"/>
      <c r="M1" s="28"/>
      <c r="N1" s="29"/>
      <c r="O1" s="30"/>
    </row>
    <row r="2" spans="1:15" s="1" customFormat="1" ht="30.75" x14ac:dyDescent="0.25">
      <c r="E2" s="18"/>
      <c r="F2" s="18"/>
      <c r="G2" s="22"/>
      <c r="H2" s="18"/>
      <c r="I2" s="18"/>
      <c r="J2" s="18"/>
      <c r="K2" s="40" t="s">
        <v>19</v>
      </c>
      <c r="L2" s="28"/>
      <c r="M2" s="28"/>
      <c r="N2" s="29"/>
      <c r="O2" s="30"/>
    </row>
    <row r="3" spans="1:15" s="1" customFormat="1" ht="30.75" x14ac:dyDescent="0.25">
      <c r="E3" s="18"/>
      <c r="F3" s="18"/>
      <c r="G3" s="22"/>
      <c r="H3" s="18"/>
      <c r="I3" s="18"/>
      <c r="J3" s="18"/>
      <c r="K3" s="40" t="s">
        <v>20</v>
      </c>
      <c r="L3" s="28"/>
      <c r="M3" s="28"/>
      <c r="N3" s="29"/>
      <c r="O3" s="30"/>
    </row>
    <row r="4" spans="1:15" s="1" customFormat="1" ht="30.75" x14ac:dyDescent="0.25">
      <c r="E4" s="18"/>
      <c r="F4" s="18"/>
      <c r="G4" s="22"/>
      <c r="H4" s="18"/>
      <c r="I4" s="18"/>
      <c r="J4" s="18"/>
      <c r="K4" s="40" t="s">
        <v>21</v>
      </c>
      <c r="L4" s="28"/>
      <c r="M4" s="28"/>
      <c r="N4" s="29"/>
      <c r="O4" s="30"/>
    </row>
    <row r="5" spans="1:15" s="1" customFormat="1" ht="30.75" x14ac:dyDescent="0.25">
      <c r="E5" s="18"/>
      <c r="F5" s="18"/>
      <c r="G5" s="22"/>
      <c r="H5" s="18"/>
      <c r="I5" s="18"/>
      <c r="J5" s="18"/>
      <c r="K5" s="40" t="s">
        <v>16</v>
      </c>
      <c r="L5" s="28"/>
      <c r="M5" s="28"/>
      <c r="N5" s="29"/>
      <c r="O5" s="30"/>
    </row>
    <row r="6" spans="1:15" s="1" customFormat="1" ht="15.75" x14ac:dyDescent="0.25">
      <c r="E6" s="18"/>
      <c r="F6" s="18"/>
      <c r="G6" s="22"/>
      <c r="H6" s="18"/>
      <c r="I6" s="18"/>
      <c r="J6" s="18"/>
      <c r="K6" s="41"/>
      <c r="L6" s="30"/>
      <c r="M6" s="30"/>
      <c r="N6" s="31"/>
      <c r="O6" s="30"/>
    </row>
    <row r="7" spans="1:15" s="1" customFormat="1" ht="15" customHeight="1" x14ac:dyDescent="0.25">
      <c r="A7" s="71" t="s">
        <v>22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30"/>
    </row>
    <row r="8" spans="1:15" s="1" customFormat="1" ht="15" customHeight="1" x14ac:dyDescent="0.25">
      <c r="A8" s="71"/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30"/>
    </row>
    <row r="9" spans="1:15" s="1" customFormat="1" ht="15" customHeight="1" x14ac:dyDescent="0.25">
      <c r="A9" s="71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30"/>
    </row>
    <row r="10" spans="1:15" s="1" customFormat="1" ht="18.75" x14ac:dyDescent="0.25">
      <c r="E10" s="18"/>
      <c r="F10" s="18"/>
      <c r="G10" s="23" t="s">
        <v>126</v>
      </c>
      <c r="H10" s="3"/>
      <c r="I10" s="3"/>
      <c r="J10" s="3"/>
      <c r="K10" s="12"/>
      <c r="L10" s="12"/>
      <c r="M10" s="30"/>
      <c r="N10" s="30"/>
      <c r="O10" s="30"/>
    </row>
    <row r="11" spans="1:15" s="1" customFormat="1" ht="18.75" x14ac:dyDescent="0.25">
      <c r="E11" s="18"/>
      <c r="F11" s="18"/>
      <c r="G11" s="24"/>
      <c r="H11" s="3"/>
      <c r="I11" s="3"/>
      <c r="J11" s="3"/>
      <c r="K11" s="12"/>
      <c r="L11" s="12"/>
      <c r="M11" s="30"/>
      <c r="N11" s="30"/>
      <c r="O11" s="30"/>
    </row>
    <row r="12" spans="1:15" s="1" customFormat="1" x14ac:dyDescent="0.25">
      <c r="E12" s="18"/>
      <c r="F12" s="18"/>
      <c r="G12" s="22"/>
      <c r="H12" s="18"/>
      <c r="I12" s="18"/>
      <c r="J12" s="18"/>
      <c r="K12" s="30"/>
      <c r="L12" s="30"/>
      <c r="M12" s="30"/>
      <c r="N12" s="30"/>
      <c r="O12" s="30"/>
    </row>
    <row r="13" spans="1:15" ht="83.25" customHeight="1" x14ac:dyDescent="0.25">
      <c r="A13" s="4" t="s">
        <v>6</v>
      </c>
      <c r="B13" s="4" t="s">
        <v>17</v>
      </c>
      <c r="C13" s="4" t="s">
        <v>18</v>
      </c>
      <c r="D13" s="4" t="s">
        <v>10</v>
      </c>
      <c r="E13" s="4" t="s">
        <v>11</v>
      </c>
      <c r="F13" s="4" t="s">
        <v>7</v>
      </c>
      <c r="G13" s="25" t="s">
        <v>5</v>
      </c>
      <c r="H13" s="5" t="s">
        <v>3</v>
      </c>
      <c r="I13" s="5" t="s">
        <v>14</v>
      </c>
      <c r="J13" s="5" t="s">
        <v>0</v>
      </c>
      <c r="K13" s="13" t="s">
        <v>13</v>
      </c>
      <c r="L13" s="13" t="s">
        <v>12</v>
      </c>
      <c r="M13" s="13" t="s">
        <v>23</v>
      </c>
      <c r="N13" s="13" t="s">
        <v>1</v>
      </c>
      <c r="O13" s="13" t="s">
        <v>4</v>
      </c>
    </row>
    <row r="14" spans="1:15" ht="86.25" customHeight="1" x14ac:dyDescent="0.25">
      <c r="A14" s="72" t="s">
        <v>29</v>
      </c>
      <c r="B14" s="75">
        <v>2456005665</v>
      </c>
      <c r="C14" s="72"/>
      <c r="D14" s="61" t="s">
        <v>32</v>
      </c>
      <c r="E14" s="15" t="s">
        <v>8</v>
      </c>
      <c r="F14" s="19" t="s">
        <v>2</v>
      </c>
      <c r="G14" s="46" t="s">
        <v>61</v>
      </c>
      <c r="H14" s="32" t="s">
        <v>2</v>
      </c>
      <c r="I14" s="50">
        <v>100</v>
      </c>
      <c r="J14" s="50">
        <v>100</v>
      </c>
      <c r="K14" s="16">
        <f>J14/I14*100</f>
        <v>100</v>
      </c>
      <c r="L14" s="64">
        <f>SUM(K14:K26)/13</f>
        <v>100</v>
      </c>
      <c r="M14" s="33"/>
      <c r="N14" s="16" t="s">
        <v>25</v>
      </c>
      <c r="O14" s="64">
        <f>(L14+L27)/2</f>
        <v>108.79088785046729</v>
      </c>
    </row>
    <row r="15" spans="1:15" ht="45" customHeight="1" x14ac:dyDescent="0.25">
      <c r="A15" s="73"/>
      <c r="B15" s="76"/>
      <c r="C15" s="73"/>
      <c r="D15" s="62"/>
      <c r="E15" s="15" t="s">
        <v>8</v>
      </c>
      <c r="F15" s="19" t="s">
        <v>2</v>
      </c>
      <c r="G15" s="47" t="s">
        <v>62</v>
      </c>
      <c r="H15" s="32" t="s">
        <v>2</v>
      </c>
      <c r="I15" s="51">
        <v>95</v>
      </c>
      <c r="J15" s="51">
        <v>95</v>
      </c>
      <c r="K15" s="16">
        <f t="shared" ref="K15:K26" si="0">J15/I15*100</f>
        <v>100</v>
      </c>
      <c r="L15" s="66"/>
      <c r="M15" s="33"/>
      <c r="N15" s="16" t="s">
        <v>25</v>
      </c>
      <c r="O15" s="66"/>
    </row>
    <row r="16" spans="1:15" s="1" customFormat="1" ht="45" customHeight="1" x14ac:dyDescent="0.25">
      <c r="A16" s="73"/>
      <c r="B16" s="76"/>
      <c r="C16" s="73"/>
      <c r="D16" s="62"/>
      <c r="E16" s="15" t="s">
        <v>8</v>
      </c>
      <c r="F16" s="19" t="s">
        <v>2</v>
      </c>
      <c r="G16" s="47" t="s">
        <v>63</v>
      </c>
      <c r="H16" s="32" t="s">
        <v>2</v>
      </c>
      <c r="I16" s="51">
        <v>100</v>
      </c>
      <c r="J16" s="51">
        <v>100</v>
      </c>
      <c r="K16" s="16">
        <f t="shared" si="0"/>
        <v>100</v>
      </c>
      <c r="L16" s="66"/>
      <c r="M16" s="33"/>
      <c r="N16" s="16" t="s">
        <v>25</v>
      </c>
      <c r="O16" s="66"/>
    </row>
    <row r="17" spans="1:15" s="1" customFormat="1" ht="45" customHeight="1" x14ac:dyDescent="0.25">
      <c r="A17" s="73"/>
      <c r="B17" s="76"/>
      <c r="C17" s="73"/>
      <c r="D17" s="62"/>
      <c r="E17" s="15" t="s">
        <v>8</v>
      </c>
      <c r="F17" s="19" t="s">
        <v>2</v>
      </c>
      <c r="G17" s="47" t="s">
        <v>64</v>
      </c>
      <c r="H17" s="32" t="s">
        <v>2</v>
      </c>
      <c r="I17" s="51">
        <v>100</v>
      </c>
      <c r="J17" s="51">
        <v>100</v>
      </c>
      <c r="K17" s="16">
        <f t="shared" si="0"/>
        <v>100</v>
      </c>
      <c r="L17" s="66"/>
      <c r="M17" s="33"/>
      <c r="N17" s="16" t="s">
        <v>25</v>
      </c>
      <c r="O17" s="66"/>
    </row>
    <row r="18" spans="1:15" s="1" customFormat="1" ht="45" customHeight="1" x14ac:dyDescent="0.25">
      <c r="A18" s="73"/>
      <c r="B18" s="76"/>
      <c r="C18" s="73"/>
      <c r="D18" s="62"/>
      <c r="E18" s="15" t="s">
        <v>8</v>
      </c>
      <c r="F18" s="19" t="s">
        <v>2</v>
      </c>
      <c r="G18" s="47" t="s">
        <v>65</v>
      </c>
      <c r="H18" s="32" t="s">
        <v>2</v>
      </c>
      <c r="I18" s="51">
        <v>100</v>
      </c>
      <c r="J18" s="51">
        <v>100</v>
      </c>
      <c r="K18" s="16">
        <f t="shared" si="0"/>
        <v>100</v>
      </c>
      <c r="L18" s="66"/>
      <c r="M18" s="33"/>
      <c r="N18" s="16" t="s">
        <v>25</v>
      </c>
      <c r="O18" s="66"/>
    </row>
    <row r="19" spans="1:15" s="1" customFormat="1" ht="45" customHeight="1" x14ac:dyDescent="0.25">
      <c r="A19" s="73"/>
      <c r="B19" s="76"/>
      <c r="C19" s="73"/>
      <c r="D19" s="62"/>
      <c r="E19" s="15" t="s">
        <v>8</v>
      </c>
      <c r="F19" s="19" t="s">
        <v>2</v>
      </c>
      <c r="G19" s="47" t="s">
        <v>66</v>
      </c>
      <c r="H19" s="32" t="s">
        <v>2</v>
      </c>
      <c r="I19" s="51">
        <v>95</v>
      </c>
      <c r="J19" s="51">
        <v>95</v>
      </c>
      <c r="K19" s="16">
        <f t="shared" si="0"/>
        <v>100</v>
      </c>
      <c r="L19" s="66"/>
      <c r="M19" s="33"/>
      <c r="N19" s="16" t="s">
        <v>25</v>
      </c>
      <c r="O19" s="66"/>
    </row>
    <row r="20" spans="1:15" s="1" customFormat="1" ht="45" customHeight="1" x14ac:dyDescent="0.25">
      <c r="A20" s="73"/>
      <c r="B20" s="76"/>
      <c r="C20" s="73"/>
      <c r="D20" s="62"/>
      <c r="E20" s="15" t="s">
        <v>8</v>
      </c>
      <c r="F20" s="19" t="s">
        <v>2</v>
      </c>
      <c r="G20" s="48" t="s">
        <v>67</v>
      </c>
      <c r="H20" s="32" t="s">
        <v>2</v>
      </c>
      <c r="I20" s="52">
        <v>0</v>
      </c>
      <c r="J20" s="52">
        <v>0</v>
      </c>
      <c r="K20" s="16">
        <v>100</v>
      </c>
      <c r="L20" s="66"/>
      <c r="M20" s="33"/>
      <c r="N20" s="16" t="s">
        <v>25</v>
      </c>
      <c r="O20" s="66"/>
    </row>
    <row r="21" spans="1:15" s="1" customFormat="1" ht="45" customHeight="1" x14ac:dyDescent="0.25">
      <c r="A21" s="73"/>
      <c r="B21" s="76"/>
      <c r="C21" s="73"/>
      <c r="D21" s="62"/>
      <c r="E21" s="15" t="s">
        <v>8</v>
      </c>
      <c r="F21" s="19" t="s">
        <v>2</v>
      </c>
      <c r="G21" s="49" t="s">
        <v>68</v>
      </c>
      <c r="H21" s="32" t="s">
        <v>2</v>
      </c>
      <c r="I21" s="50">
        <v>0</v>
      </c>
      <c r="J21" s="50">
        <v>0</v>
      </c>
      <c r="K21" s="16">
        <v>100</v>
      </c>
      <c r="L21" s="66"/>
      <c r="M21" s="33"/>
      <c r="N21" s="16" t="s">
        <v>25</v>
      </c>
      <c r="O21" s="66"/>
    </row>
    <row r="22" spans="1:15" s="1" customFormat="1" ht="45" customHeight="1" x14ac:dyDescent="0.25">
      <c r="A22" s="73"/>
      <c r="B22" s="76"/>
      <c r="C22" s="73"/>
      <c r="D22" s="62"/>
      <c r="E22" s="15" t="s">
        <v>8</v>
      </c>
      <c r="F22" s="19" t="s">
        <v>2</v>
      </c>
      <c r="G22" s="48" t="s">
        <v>69</v>
      </c>
      <c r="H22" s="32" t="s">
        <v>2</v>
      </c>
      <c r="I22" s="52">
        <v>100</v>
      </c>
      <c r="J22" s="52">
        <v>100</v>
      </c>
      <c r="K22" s="16">
        <f t="shared" si="0"/>
        <v>100</v>
      </c>
      <c r="L22" s="66"/>
      <c r="M22" s="33"/>
      <c r="N22" s="16" t="s">
        <v>25</v>
      </c>
      <c r="O22" s="66"/>
    </row>
    <row r="23" spans="1:15" s="1" customFormat="1" ht="45" customHeight="1" x14ac:dyDescent="0.25">
      <c r="A23" s="73"/>
      <c r="B23" s="76"/>
      <c r="C23" s="73"/>
      <c r="D23" s="62"/>
      <c r="E23" s="15" t="s">
        <v>8</v>
      </c>
      <c r="F23" s="19" t="s">
        <v>2</v>
      </c>
      <c r="G23" s="48" t="s">
        <v>70</v>
      </c>
      <c r="H23" s="32" t="s">
        <v>2</v>
      </c>
      <c r="I23" s="52">
        <v>100</v>
      </c>
      <c r="J23" s="52">
        <v>100</v>
      </c>
      <c r="K23" s="16">
        <f t="shared" si="0"/>
        <v>100</v>
      </c>
      <c r="L23" s="66"/>
      <c r="M23" s="33"/>
      <c r="N23" s="16" t="s">
        <v>25</v>
      </c>
      <c r="O23" s="66"/>
    </row>
    <row r="24" spans="1:15" s="1" customFormat="1" ht="45" customHeight="1" x14ac:dyDescent="0.25">
      <c r="A24" s="73"/>
      <c r="B24" s="76"/>
      <c r="C24" s="73"/>
      <c r="D24" s="62"/>
      <c r="E24" s="15" t="s">
        <v>8</v>
      </c>
      <c r="F24" s="19" t="s">
        <v>2</v>
      </c>
      <c r="G24" s="48" t="s">
        <v>71</v>
      </c>
      <c r="H24" s="32" t="s">
        <v>2</v>
      </c>
      <c r="I24" s="52">
        <v>100</v>
      </c>
      <c r="J24" s="52">
        <v>100</v>
      </c>
      <c r="K24" s="16">
        <f t="shared" si="0"/>
        <v>100</v>
      </c>
      <c r="L24" s="66"/>
      <c r="M24" s="33"/>
      <c r="N24" s="16" t="s">
        <v>25</v>
      </c>
      <c r="O24" s="66"/>
    </row>
    <row r="25" spans="1:15" s="1" customFormat="1" ht="45" customHeight="1" x14ac:dyDescent="0.25">
      <c r="A25" s="73"/>
      <c r="B25" s="76"/>
      <c r="C25" s="73"/>
      <c r="D25" s="62"/>
      <c r="E25" s="15" t="s">
        <v>8</v>
      </c>
      <c r="F25" s="19" t="s">
        <v>2</v>
      </c>
      <c r="G25" s="48" t="s">
        <v>72</v>
      </c>
      <c r="H25" s="32" t="s">
        <v>2</v>
      </c>
      <c r="I25" s="52">
        <v>95</v>
      </c>
      <c r="J25" s="52">
        <v>95</v>
      </c>
      <c r="K25" s="16">
        <f t="shared" si="0"/>
        <v>100</v>
      </c>
      <c r="L25" s="66"/>
      <c r="M25" s="33"/>
      <c r="N25" s="16" t="s">
        <v>25</v>
      </c>
      <c r="O25" s="66"/>
    </row>
    <row r="26" spans="1:15" s="1" customFormat="1" ht="45" customHeight="1" x14ac:dyDescent="0.25">
      <c r="A26" s="73"/>
      <c r="B26" s="76"/>
      <c r="C26" s="73"/>
      <c r="D26" s="62"/>
      <c r="E26" s="15" t="s">
        <v>8</v>
      </c>
      <c r="F26" s="19" t="s">
        <v>2</v>
      </c>
      <c r="G26" s="48" t="s">
        <v>73</v>
      </c>
      <c r="H26" s="32" t="s">
        <v>2</v>
      </c>
      <c r="I26" s="53">
        <v>100</v>
      </c>
      <c r="J26" s="53">
        <v>100</v>
      </c>
      <c r="K26" s="16">
        <f t="shared" si="0"/>
        <v>100</v>
      </c>
      <c r="L26" s="65"/>
      <c r="M26" s="33"/>
      <c r="N26" s="16" t="s">
        <v>25</v>
      </c>
      <c r="O26" s="66"/>
    </row>
    <row r="27" spans="1:15" s="1" customFormat="1" ht="45" customHeight="1" x14ac:dyDescent="0.25">
      <c r="A27" s="73"/>
      <c r="B27" s="76"/>
      <c r="C27" s="73"/>
      <c r="D27" s="62"/>
      <c r="E27" s="15" t="s">
        <v>9</v>
      </c>
      <c r="F27" s="19" t="s">
        <v>27</v>
      </c>
      <c r="G27" s="26" t="s">
        <v>39</v>
      </c>
      <c r="H27" s="32" t="s">
        <v>24</v>
      </c>
      <c r="I27" s="32">
        <v>107</v>
      </c>
      <c r="J27" s="32">
        <v>102</v>
      </c>
      <c r="K27" s="16">
        <f>J27/I27*100</f>
        <v>95.327102803738313</v>
      </c>
      <c r="L27" s="64">
        <f>SUM(K27:K30)/4</f>
        <v>117.58177570093457</v>
      </c>
      <c r="M27" s="54" t="s">
        <v>105</v>
      </c>
      <c r="N27" s="16" t="s">
        <v>25</v>
      </c>
      <c r="O27" s="66"/>
    </row>
    <row r="28" spans="1:15" s="1" customFormat="1" ht="45" customHeight="1" x14ac:dyDescent="0.25">
      <c r="A28" s="73"/>
      <c r="B28" s="76"/>
      <c r="C28" s="73"/>
      <c r="D28" s="62"/>
      <c r="E28" s="15" t="s">
        <v>9</v>
      </c>
      <c r="F28" s="19" t="s">
        <v>27</v>
      </c>
      <c r="G28" s="26" t="s">
        <v>35</v>
      </c>
      <c r="H28" s="32" t="s">
        <v>24</v>
      </c>
      <c r="I28" s="32">
        <v>4</v>
      </c>
      <c r="J28" s="32">
        <v>7</v>
      </c>
      <c r="K28" s="16">
        <f>J28/I28*100</f>
        <v>175</v>
      </c>
      <c r="L28" s="66"/>
      <c r="M28" s="54" t="s">
        <v>106</v>
      </c>
      <c r="N28" s="16" t="s">
        <v>25</v>
      </c>
      <c r="O28" s="66"/>
    </row>
    <row r="29" spans="1:15" s="1" customFormat="1" ht="45" customHeight="1" x14ac:dyDescent="0.25">
      <c r="A29" s="73"/>
      <c r="B29" s="76"/>
      <c r="C29" s="73"/>
      <c r="D29" s="62"/>
      <c r="E29" s="15" t="s">
        <v>9</v>
      </c>
      <c r="F29" s="19" t="s">
        <v>27</v>
      </c>
      <c r="G29" s="26" t="s">
        <v>36</v>
      </c>
      <c r="H29" s="32" t="s">
        <v>24</v>
      </c>
      <c r="I29" s="32">
        <v>0</v>
      </c>
      <c r="J29" s="32">
        <v>0</v>
      </c>
      <c r="K29" s="16">
        <v>100</v>
      </c>
      <c r="L29" s="66"/>
      <c r="M29" s="33"/>
      <c r="N29" s="16" t="s">
        <v>25</v>
      </c>
      <c r="O29" s="66"/>
    </row>
    <row r="30" spans="1:15" s="1" customFormat="1" ht="45" customHeight="1" x14ac:dyDescent="0.25">
      <c r="A30" s="73"/>
      <c r="B30" s="76"/>
      <c r="C30" s="74"/>
      <c r="D30" s="63"/>
      <c r="E30" s="15" t="s">
        <v>9</v>
      </c>
      <c r="F30" s="19" t="s">
        <v>27</v>
      </c>
      <c r="G30" s="26" t="s">
        <v>37</v>
      </c>
      <c r="H30" s="32" t="s">
        <v>24</v>
      </c>
      <c r="I30" s="32">
        <v>1</v>
      </c>
      <c r="J30" s="32">
        <v>1</v>
      </c>
      <c r="K30" s="16">
        <v>100</v>
      </c>
      <c r="L30" s="65"/>
      <c r="M30" s="33"/>
      <c r="N30" s="16" t="s">
        <v>25</v>
      </c>
      <c r="O30" s="65"/>
    </row>
    <row r="31" spans="1:15" s="1" customFormat="1" ht="83.25" customHeight="1" x14ac:dyDescent="0.25">
      <c r="A31" s="73"/>
      <c r="B31" s="76"/>
      <c r="C31" s="72"/>
      <c r="D31" s="61" t="s">
        <v>33</v>
      </c>
      <c r="E31" s="15" t="s">
        <v>8</v>
      </c>
      <c r="F31" s="19" t="s">
        <v>2</v>
      </c>
      <c r="G31" s="59" t="s">
        <v>107</v>
      </c>
      <c r="H31" s="32" t="s">
        <v>2</v>
      </c>
      <c r="I31" s="58">
        <v>1</v>
      </c>
      <c r="J31" s="58">
        <v>1</v>
      </c>
      <c r="K31" s="16">
        <v>100</v>
      </c>
      <c r="L31" s="64">
        <f>SUM(K31:K43)/13</f>
        <v>100.15698587127159</v>
      </c>
      <c r="M31" s="33"/>
      <c r="N31" s="16" t="s">
        <v>25</v>
      </c>
      <c r="O31" s="64">
        <f>(L31+L44)/2</f>
        <v>98.960233131714233</v>
      </c>
    </row>
    <row r="32" spans="1:15" s="1" customFormat="1" ht="45" customHeight="1" x14ac:dyDescent="0.25">
      <c r="A32" s="73"/>
      <c r="B32" s="76"/>
      <c r="C32" s="73"/>
      <c r="D32" s="62"/>
      <c r="E32" s="15" t="s">
        <v>8</v>
      </c>
      <c r="F32" s="19" t="s">
        <v>2</v>
      </c>
      <c r="G32" s="59" t="s">
        <v>108</v>
      </c>
      <c r="H32" s="32" t="s">
        <v>2</v>
      </c>
      <c r="I32" s="58">
        <v>0.95</v>
      </c>
      <c r="J32" s="58">
        <v>0.95</v>
      </c>
      <c r="K32" s="16">
        <f t="shared" ref="K32:K43" si="1">J32/I32*100</f>
        <v>100</v>
      </c>
      <c r="L32" s="66"/>
      <c r="M32" s="33"/>
      <c r="N32" s="16" t="s">
        <v>25</v>
      </c>
      <c r="O32" s="66"/>
    </row>
    <row r="33" spans="1:15" s="1" customFormat="1" ht="45" customHeight="1" x14ac:dyDescent="0.25">
      <c r="A33" s="73"/>
      <c r="B33" s="76"/>
      <c r="C33" s="73"/>
      <c r="D33" s="62"/>
      <c r="E33" s="15" t="s">
        <v>8</v>
      </c>
      <c r="F33" s="19" t="s">
        <v>2</v>
      </c>
      <c r="G33" s="59" t="s">
        <v>109</v>
      </c>
      <c r="H33" s="32" t="s">
        <v>2</v>
      </c>
      <c r="I33" s="58">
        <v>1</v>
      </c>
      <c r="J33" s="58">
        <v>1</v>
      </c>
      <c r="K33" s="16">
        <v>100</v>
      </c>
      <c r="L33" s="66"/>
      <c r="M33" s="33"/>
      <c r="N33" s="16" t="s">
        <v>25</v>
      </c>
      <c r="O33" s="66"/>
    </row>
    <row r="34" spans="1:15" s="1" customFormat="1" ht="45" customHeight="1" x14ac:dyDescent="0.25">
      <c r="A34" s="73"/>
      <c r="B34" s="76"/>
      <c r="C34" s="73"/>
      <c r="D34" s="62"/>
      <c r="E34" s="15" t="s">
        <v>8</v>
      </c>
      <c r="F34" s="19" t="s">
        <v>2</v>
      </c>
      <c r="G34" s="59" t="s">
        <v>110</v>
      </c>
      <c r="H34" s="32" t="s">
        <v>2</v>
      </c>
      <c r="I34" s="58">
        <v>1</v>
      </c>
      <c r="J34" s="58">
        <v>1</v>
      </c>
      <c r="K34" s="16">
        <v>100</v>
      </c>
      <c r="L34" s="66"/>
      <c r="M34" s="33"/>
      <c r="N34" s="16" t="s">
        <v>25</v>
      </c>
      <c r="O34" s="66"/>
    </row>
    <row r="35" spans="1:15" s="1" customFormat="1" ht="45" customHeight="1" x14ac:dyDescent="0.25">
      <c r="A35" s="73"/>
      <c r="B35" s="76"/>
      <c r="C35" s="73"/>
      <c r="D35" s="62"/>
      <c r="E35" s="15" t="s">
        <v>8</v>
      </c>
      <c r="F35" s="19" t="s">
        <v>2</v>
      </c>
      <c r="G35" s="59" t="s">
        <v>111</v>
      </c>
      <c r="H35" s="32" t="s">
        <v>2</v>
      </c>
      <c r="I35" s="58">
        <v>0.95</v>
      </c>
      <c r="J35" s="58">
        <v>1</v>
      </c>
      <c r="K35" s="16">
        <v>100</v>
      </c>
      <c r="L35" s="66"/>
      <c r="M35" s="33"/>
      <c r="N35" s="16" t="s">
        <v>25</v>
      </c>
      <c r="O35" s="66"/>
    </row>
    <row r="36" spans="1:15" s="1" customFormat="1" ht="45" customHeight="1" x14ac:dyDescent="0.25">
      <c r="A36" s="73"/>
      <c r="B36" s="76"/>
      <c r="C36" s="73"/>
      <c r="D36" s="62"/>
      <c r="E36" s="15" t="s">
        <v>8</v>
      </c>
      <c r="F36" s="19" t="s">
        <v>2</v>
      </c>
      <c r="G36" s="59" t="s">
        <v>112</v>
      </c>
      <c r="H36" s="32" t="s">
        <v>2</v>
      </c>
      <c r="I36" s="58">
        <v>1</v>
      </c>
      <c r="J36" s="58">
        <v>1</v>
      </c>
      <c r="K36" s="16">
        <v>100</v>
      </c>
      <c r="L36" s="66"/>
      <c r="M36" s="33"/>
      <c r="N36" s="16" t="s">
        <v>25</v>
      </c>
      <c r="O36" s="66"/>
    </row>
    <row r="37" spans="1:15" s="1" customFormat="1" ht="45" customHeight="1" x14ac:dyDescent="0.25">
      <c r="A37" s="73"/>
      <c r="B37" s="76"/>
      <c r="C37" s="73"/>
      <c r="D37" s="62"/>
      <c r="E37" s="15" t="s">
        <v>8</v>
      </c>
      <c r="F37" s="19" t="s">
        <v>2</v>
      </c>
      <c r="G37" s="59" t="s">
        <v>113</v>
      </c>
      <c r="H37" s="32" t="s">
        <v>2</v>
      </c>
      <c r="I37" s="58">
        <v>1</v>
      </c>
      <c r="J37" s="58">
        <v>1</v>
      </c>
      <c r="K37" s="16">
        <f t="shared" si="1"/>
        <v>100</v>
      </c>
      <c r="L37" s="66"/>
      <c r="M37" s="33"/>
      <c r="N37" s="16" t="s">
        <v>25</v>
      </c>
      <c r="O37" s="66"/>
    </row>
    <row r="38" spans="1:15" s="1" customFormat="1" ht="45" customHeight="1" x14ac:dyDescent="0.25">
      <c r="A38" s="73"/>
      <c r="B38" s="76"/>
      <c r="C38" s="73"/>
      <c r="D38" s="62"/>
      <c r="E38" s="15" t="s">
        <v>8</v>
      </c>
      <c r="F38" s="19" t="s">
        <v>2</v>
      </c>
      <c r="G38" s="59" t="s">
        <v>114</v>
      </c>
      <c r="H38" s="32" t="s">
        <v>2</v>
      </c>
      <c r="I38" s="58">
        <v>1</v>
      </c>
      <c r="J38" s="58">
        <v>1</v>
      </c>
      <c r="K38" s="16">
        <f t="shared" si="1"/>
        <v>100</v>
      </c>
      <c r="L38" s="66"/>
      <c r="M38" s="33"/>
      <c r="N38" s="16" t="s">
        <v>25</v>
      </c>
      <c r="O38" s="66"/>
    </row>
    <row r="39" spans="1:15" s="1" customFormat="1" ht="45" customHeight="1" x14ac:dyDescent="0.25">
      <c r="A39" s="73"/>
      <c r="B39" s="76"/>
      <c r="C39" s="73"/>
      <c r="D39" s="62"/>
      <c r="E39" s="15" t="s">
        <v>8</v>
      </c>
      <c r="F39" s="19" t="s">
        <v>2</v>
      </c>
      <c r="G39" s="59" t="s">
        <v>115</v>
      </c>
      <c r="H39" s="32" t="s">
        <v>2</v>
      </c>
      <c r="I39" s="58">
        <v>1</v>
      </c>
      <c r="J39" s="58">
        <v>1</v>
      </c>
      <c r="K39" s="16">
        <f t="shared" si="1"/>
        <v>100</v>
      </c>
      <c r="L39" s="66"/>
      <c r="M39" s="33"/>
      <c r="N39" s="16" t="s">
        <v>25</v>
      </c>
      <c r="O39" s="66"/>
    </row>
    <row r="40" spans="1:15" s="1" customFormat="1" ht="45" customHeight="1" x14ac:dyDescent="0.25">
      <c r="A40" s="73"/>
      <c r="B40" s="76"/>
      <c r="C40" s="73"/>
      <c r="D40" s="62"/>
      <c r="E40" s="15" t="s">
        <v>8</v>
      </c>
      <c r="F40" s="19" t="s">
        <v>2</v>
      </c>
      <c r="G40" s="59" t="s">
        <v>116</v>
      </c>
      <c r="H40" s="32" t="s">
        <v>2</v>
      </c>
      <c r="I40" s="58">
        <v>0.98</v>
      </c>
      <c r="J40" s="58">
        <v>1</v>
      </c>
      <c r="K40" s="16">
        <f t="shared" si="1"/>
        <v>102.04081632653062</v>
      </c>
      <c r="L40" s="66"/>
      <c r="M40" s="33"/>
      <c r="N40" s="16" t="s">
        <v>25</v>
      </c>
      <c r="O40" s="66"/>
    </row>
    <row r="41" spans="1:15" s="1" customFormat="1" ht="45" customHeight="1" x14ac:dyDescent="0.25">
      <c r="A41" s="73"/>
      <c r="B41" s="76"/>
      <c r="C41" s="73"/>
      <c r="D41" s="62"/>
      <c r="E41" s="15" t="s">
        <v>8</v>
      </c>
      <c r="F41" s="19" t="s">
        <v>2</v>
      </c>
      <c r="G41" s="59" t="s">
        <v>117</v>
      </c>
      <c r="H41" s="32" t="s">
        <v>2</v>
      </c>
      <c r="I41" s="58">
        <v>1</v>
      </c>
      <c r="J41" s="58">
        <v>1</v>
      </c>
      <c r="K41" s="16">
        <f t="shared" si="1"/>
        <v>100</v>
      </c>
      <c r="L41" s="66"/>
      <c r="M41" s="33"/>
      <c r="N41" s="16" t="s">
        <v>25</v>
      </c>
      <c r="O41" s="66"/>
    </row>
    <row r="42" spans="1:15" s="1" customFormat="1" ht="45" customHeight="1" x14ac:dyDescent="0.25">
      <c r="A42" s="73"/>
      <c r="B42" s="76"/>
      <c r="C42" s="73"/>
      <c r="D42" s="62"/>
      <c r="E42" s="15" t="s">
        <v>8</v>
      </c>
      <c r="F42" s="19" t="s">
        <v>2</v>
      </c>
      <c r="G42" s="59" t="s">
        <v>118</v>
      </c>
      <c r="H42" s="32" t="s">
        <v>2</v>
      </c>
      <c r="I42" s="58">
        <v>1</v>
      </c>
      <c r="J42" s="58">
        <v>1</v>
      </c>
      <c r="K42" s="16">
        <f t="shared" si="1"/>
        <v>100</v>
      </c>
      <c r="L42" s="66"/>
      <c r="M42" s="33"/>
      <c r="N42" s="16" t="s">
        <v>25</v>
      </c>
      <c r="O42" s="66"/>
    </row>
    <row r="43" spans="1:15" s="1" customFormat="1" ht="45" customHeight="1" x14ac:dyDescent="0.25">
      <c r="A43" s="73"/>
      <c r="B43" s="76"/>
      <c r="C43" s="73"/>
      <c r="D43" s="62"/>
      <c r="E43" s="15" t="s">
        <v>8</v>
      </c>
      <c r="F43" s="19" t="s">
        <v>2</v>
      </c>
      <c r="G43" s="59" t="s">
        <v>119</v>
      </c>
      <c r="H43" s="32" t="s">
        <v>2</v>
      </c>
      <c r="I43" s="58">
        <v>1</v>
      </c>
      <c r="J43" s="58">
        <v>1</v>
      </c>
      <c r="K43" s="16">
        <f t="shared" si="1"/>
        <v>100</v>
      </c>
      <c r="L43" s="65"/>
      <c r="M43" s="33"/>
      <c r="N43" s="16" t="s">
        <v>25</v>
      </c>
      <c r="O43" s="66"/>
    </row>
    <row r="44" spans="1:15" s="1" customFormat="1" ht="45" customHeight="1" x14ac:dyDescent="0.25">
      <c r="A44" s="73"/>
      <c r="B44" s="76"/>
      <c r="C44" s="73"/>
      <c r="D44" s="62"/>
      <c r="E44" s="15" t="s">
        <v>9</v>
      </c>
      <c r="F44" s="19" t="s">
        <v>27</v>
      </c>
      <c r="G44" s="26" t="s">
        <v>38</v>
      </c>
      <c r="H44" s="32" t="s">
        <v>24</v>
      </c>
      <c r="I44" s="32">
        <v>102</v>
      </c>
      <c r="J44" s="32">
        <v>112</v>
      </c>
      <c r="K44" s="16">
        <f t="shared" ref="K44:K47" si="2">J44/I44*100</f>
        <v>109.80392156862746</v>
      </c>
      <c r="L44" s="64">
        <f>SUM(K44:K47)/4</f>
        <v>97.763480392156865</v>
      </c>
      <c r="M44" s="54" t="s">
        <v>120</v>
      </c>
      <c r="N44" s="16" t="s">
        <v>25</v>
      </c>
      <c r="O44" s="66"/>
    </row>
    <row r="45" spans="1:15" s="1" customFormat="1" ht="45" customHeight="1" x14ac:dyDescent="0.25">
      <c r="A45" s="73"/>
      <c r="B45" s="76"/>
      <c r="C45" s="73"/>
      <c r="D45" s="62"/>
      <c r="E45" s="15" t="s">
        <v>9</v>
      </c>
      <c r="F45" s="19" t="s">
        <v>27</v>
      </c>
      <c r="G45" s="26" t="s">
        <v>35</v>
      </c>
      <c r="H45" s="32" t="s">
        <v>24</v>
      </c>
      <c r="I45" s="32">
        <v>16</v>
      </c>
      <c r="J45" s="32">
        <v>13</v>
      </c>
      <c r="K45" s="16">
        <f t="shared" si="2"/>
        <v>81.25</v>
      </c>
      <c r="L45" s="66"/>
      <c r="M45" s="54" t="s">
        <v>121</v>
      </c>
      <c r="N45" s="16" t="s">
        <v>25</v>
      </c>
      <c r="O45" s="66"/>
    </row>
    <row r="46" spans="1:15" s="1" customFormat="1" ht="45" customHeight="1" x14ac:dyDescent="0.25">
      <c r="A46" s="73"/>
      <c r="B46" s="76"/>
      <c r="C46" s="73"/>
      <c r="D46" s="62"/>
      <c r="E46" s="15" t="s">
        <v>9</v>
      </c>
      <c r="F46" s="19" t="s">
        <v>27</v>
      </c>
      <c r="G46" s="26" t="s">
        <v>36</v>
      </c>
      <c r="H46" s="32" t="s">
        <v>24</v>
      </c>
      <c r="I46" s="32">
        <v>0</v>
      </c>
      <c r="J46" s="32">
        <v>0</v>
      </c>
      <c r="K46" s="16">
        <v>100</v>
      </c>
      <c r="L46" s="66"/>
      <c r="M46" s="33"/>
      <c r="N46" s="16" t="s">
        <v>25</v>
      </c>
      <c r="O46" s="66"/>
    </row>
    <row r="47" spans="1:15" s="1" customFormat="1" ht="45" customHeight="1" x14ac:dyDescent="0.25">
      <c r="A47" s="73"/>
      <c r="B47" s="76"/>
      <c r="C47" s="74"/>
      <c r="D47" s="63"/>
      <c r="E47" s="15" t="s">
        <v>9</v>
      </c>
      <c r="F47" s="19" t="s">
        <v>27</v>
      </c>
      <c r="G47" s="26" t="s">
        <v>37</v>
      </c>
      <c r="H47" s="32" t="s">
        <v>24</v>
      </c>
      <c r="I47" s="32">
        <v>2</v>
      </c>
      <c r="J47" s="32">
        <v>2</v>
      </c>
      <c r="K47" s="42">
        <f t="shared" si="2"/>
        <v>100</v>
      </c>
      <c r="L47" s="65"/>
      <c r="M47" s="33"/>
      <c r="N47" s="16" t="s">
        <v>25</v>
      </c>
      <c r="O47" s="65"/>
    </row>
    <row r="48" spans="1:15" s="1" customFormat="1" ht="90" customHeight="1" x14ac:dyDescent="0.25">
      <c r="A48" s="73"/>
      <c r="B48" s="76"/>
      <c r="C48" s="72"/>
      <c r="D48" s="61" t="s">
        <v>34</v>
      </c>
      <c r="E48" s="15" t="s">
        <v>8</v>
      </c>
      <c r="F48" s="19" t="s">
        <v>2</v>
      </c>
      <c r="G48" s="48" t="s">
        <v>56</v>
      </c>
      <c r="H48" s="32" t="s">
        <v>2</v>
      </c>
      <c r="I48" s="58">
        <v>0.95</v>
      </c>
      <c r="J48" s="58">
        <v>1</v>
      </c>
      <c r="K48" s="16">
        <f>J48/I48*100</f>
        <v>105.26315789473684</v>
      </c>
      <c r="L48" s="64">
        <f>SUM(K48:K66)/19</f>
        <v>100.27700831024931</v>
      </c>
      <c r="M48" s="33"/>
      <c r="N48" s="16" t="s">
        <v>25</v>
      </c>
      <c r="O48" s="64">
        <f>(L48+L67)/2</f>
        <v>94.305170821791322</v>
      </c>
    </row>
    <row r="49" spans="1:15" s="1" customFormat="1" ht="45" customHeight="1" x14ac:dyDescent="0.25">
      <c r="A49" s="73"/>
      <c r="B49" s="76"/>
      <c r="C49" s="73"/>
      <c r="D49" s="62"/>
      <c r="E49" s="15" t="s">
        <v>8</v>
      </c>
      <c r="F49" s="19" t="s">
        <v>2</v>
      </c>
      <c r="G49" s="48" t="s">
        <v>74</v>
      </c>
      <c r="H49" s="32" t="s">
        <v>2</v>
      </c>
      <c r="I49" s="58">
        <v>1</v>
      </c>
      <c r="J49" s="58">
        <v>1</v>
      </c>
      <c r="K49" s="16">
        <f t="shared" ref="K49:K53" si="3">J49/I49*100</f>
        <v>100</v>
      </c>
      <c r="L49" s="66"/>
      <c r="M49" s="33"/>
      <c r="N49" s="16" t="s">
        <v>25</v>
      </c>
      <c r="O49" s="66"/>
    </row>
    <row r="50" spans="1:15" s="1" customFormat="1" ht="45" customHeight="1" x14ac:dyDescent="0.25">
      <c r="A50" s="73"/>
      <c r="B50" s="76"/>
      <c r="C50" s="73"/>
      <c r="D50" s="62"/>
      <c r="E50" s="15" t="s">
        <v>8</v>
      </c>
      <c r="F50" s="19" t="s">
        <v>2</v>
      </c>
      <c r="G50" s="48" t="s">
        <v>75</v>
      </c>
      <c r="H50" s="32" t="s">
        <v>2</v>
      </c>
      <c r="I50" s="58">
        <v>1</v>
      </c>
      <c r="J50" s="58">
        <v>1</v>
      </c>
      <c r="K50" s="16">
        <f t="shared" si="3"/>
        <v>100</v>
      </c>
      <c r="L50" s="66"/>
      <c r="M50" s="33"/>
      <c r="N50" s="16" t="s">
        <v>25</v>
      </c>
      <c r="O50" s="66"/>
    </row>
    <row r="51" spans="1:15" s="1" customFormat="1" ht="45" customHeight="1" x14ac:dyDescent="0.25">
      <c r="A51" s="73"/>
      <c r="B51" s="76"/>
      <c r="C51" s="73"/>
      <c r="D51" s="62"/>
      <c r="E51" s="15" t="s">
        <v>8</v>
      </c>
      <c r="F51" s="19" t="s">
        <v>2</v>
      </c>
      <c r="G51" s="48" t="s">
        <v>76</v>
      </c>
      <c r="H51" s="32" t="s">
        <v>2</v>
      </c>
      <c r="I51" s="58">
        <v>0.95</v>
      </c>
      <c r="J51" s="58">
        <v>0.95</v>
      </c>
      <c r="K51" s="16">
        <f t="shared" si="3"/>
        <v>100</v>
      </c>
      <c r="L51" s="66"/>
      <c r="M51" s="33"/>
      <c r="N51" s="16" t="s">
        <v>25</v>
      </c>
      <c r="O51" s="66"/>
    </row>
    <row r="52" spans="1:15" s="1" customFormat="1" ht="45" customHeight="1" x14ac:dyDescent="0.25">
      <c r="A52" s="73"/>
      <c r="B52" s="76"/>
      <c r="C52" s="73"/>
      <c r="D52" s="62"/>
      <c r="E52" s="15" t="s">
        <v>8</v>
      </c>
      <c r="F52" s="19" t="s">
        <v>2</v>
      </c>
      <c r="G52" s="48" t="s">
        <v>77</v>
      </c>
      <c r="H52" s="32" t="s">
        <v>2</v>
      </c>
      <c r="I52" s="58">
        <v>1</v>
      </c>
      <c r="J52" s="58">
        <v>1</v>
      </c>
      <c r="K52" s="16">
        <f t="shared" si="3"/>
        <v>100</v>
      </c>
      <c r="L52" s="66"/>
      <c r="M52" s="33"/>
      <c r="N52" s="16" t="s">
        <v>25</v>
      </c>
      <c r="O52" s="66"/>
    </row>
    <row r="53" spans="1:15" s="1" customFormat="1" ht="45" customHeight="1" x14ac:dyDescent="0.25">
      <c r="A53" s="73"/>
      <c r="B53" s="76"/>
      <c r="C53" s="73"/>
      <c r="D53" s="62"/>
      <c r="E53" s="15" t="s">
        <v>8</v>
      </c>
      <c r="F53" s="19" t="s">
        <v>2</v>
      </c>
      <c r="G53" s="46" t="s">
        <v>78</v>
      </c>
      <c r="H53" s="32" t="s">
        <v>2</v>
      </c>
      <c r="I53" s="58">
        <v>1</v>
      </c>
      <c r="J53" s="58">
        <v>1</v>
      </c>
      <c r="K53" s="16">
        <f t="shared" si="3"/>
        <v>100</v>
      </c>
      <c r="L53" s="66"/>
      <c r="M53" s="33"/>
      <c r="N53" s="16" t="s">
        <v>25</v>
      </c>
      <c r="O53" s="66"/>
    </row>
    <row r="54" spans="1:15" s="1" customFormat="1" ht="45" customHeight="1" x14ac:dyDescent="0.25">
      <c r="A54" s="73"/>
      <c r="B54" s="76"/>
      <c r="C54" s="73"/>
      <c r="D54" s="62"/>
      <c r="E54" s="15" t="s">
        <v>8</v>
      </c>
      <c r="F54" s="19" t="s">
        <v>2</v>
      </c>
      <c r="G54" s="48" t="s">
        <v>79</v>
      </c>
      <c r="H54" s="32" t="s">
        <v>2</v>
      </c>
      <c r="I54" s="58">
        <v>1</v>
      </c>
      <c r="J54" s="58">
        <v>1</v>
      </c>
      <c r="K54" s="16">
        <f>J54/I54*100</f>
        <v>100</v>
      </c>
      <c r="L54" s="66"/>
      <c r="M54" s="33"/>
      <c r="N54" s="16" t="s">
        <v>25</v>
      </c>
      <c r="O54" s="66"/>
    </row>
    <row r="55" spans="1:15" s="1" customFormat="1" ht="45" customHeight="1" x14ac:dyDescent="0.25">
      <c r="A55" s="73"/>
      <c r="B55" s="76"/>
      <c r="C55" s="73"/>
      <c r="D55" s="62"/>
      <c r="E55" s="15" t="s">
        <v>8</v>
      </c>
      <c r="F55" s="19" t="s">
        <v>2</v>
      </c>
      <c r="G55" s="48" t="s">
        <v>80</v>
      </c>
      <c r="H55" s="32" t="s">
        <v>2</v>
      </c>
      <c r="I55" s="58">
        <v>1</v>
      </c>
      <c r="J55" s="58">
        <v>1</v>
      </c>
      <c r="K55" s="16">
        <v>100</v>
      </c>
      <c r="L55" s="66"/>
      <c r="M55" s="33"/>
      <c r="N55" s="16" t="s">
        <v>25</v>
      </c>
      <c r="O55" s="66"/>
    </row>
    <row r="56" spans="1:15" s="1" customFormat="1" ht="45" customHeight="1" x14ac:dyDescent="0.25">
      <c r="A56" s="73"/>
      <c r="B56" s="76"/>
      <c r="C56" s="73"/>
      <c r="D56" s="62"/>
      <c r="E56" s="15" t="s">
        <v>8</v>
      </c>
      <c r="F56" s="19" t="s">
        <v>2</v>
      </c>
      <c r="G56" s="48" t="s">
        <v>81</v>
      </c>
      <c r="H56" s="32" t="s">
        <v>2</v>
      </c>
      <c r="I56" s="60">
        <v>0.95</v>
      </c>
      <c r="J56" s="58">
        <v>0.95</v>
      </c>
      <c r="K56" s="16">
        <v>100</v>
      </c>
      <c r="L56" s="66"/>
      <c r="M56" s="33"/>
      <c r="N56" s="16" t="s">
        <v>25</v>
      </c>
      <c r="O56" s="66"/>
    </row>
    <row r="57" spans="1:15" s="1" customFormat="1" ht="45" customHeight="1" x14ac:dyDescent="0.25">
      <c r="A57" s="73"/>
      <c r="B57" s="76"/>
      <c r="C57" s="73"/>
      <c r="D57" s="62"/>
      <c r="E57" s="15" t="s">
        <v>8</v>
      </c>
      <c r="F57" s="19" t="s">
        <v>2</v>
      </c>
      <c r="G57" s="48" t="s">
        <v>82</v>
      </c>
      <c r="H57" s="32" t="s">
        <v>2</v>
      </c>
      <c r="I57" s="58">
        <v>1</v>
      </c>
      <c r="J57" s="58">
        <v>1</v>
      </c>
      <c r="K57" s="16">
        <v>100</v>
      </c>
      <c r="L57" s="66"/>
      <c r="M57" s="33"/>
      <c r="N57" s="16" t="s">
        <v>25</v>
      </c>
      <c r="O57" s="66"/>
    </row>
    <row r="58" spans="1:15" s="1" customFormat="1" ht="45" customHeight="1" x14ac:dyDescent="0.25">
      <c r="A58" s="73"/>
      <c r="B58" s="76"/>
      <c r="C58" s="73"/>
      <c r="D58" s="62"/>
      <c r="E58" s="15" t="s">
        <v>8</v>
      </c>
      <c r="F58" s="19" t="s">
        <v>2</v>
      </c>
      <c r="G58" s="48" t="s">
        <v>57</v>
      </c>
      <c r="H58" s="32" t="s">
        <v>2</v>
      </c>
      <c r="I58" s="58">
        <v>1</v>
      </c>
      <c r="J58" s="58">
        <v>1</v>
      </c>
      <c r="K58" s="16">
        <v>100</v>
      </c>
      <c r="L58" s="66"/>
      <c r="M58" s="33"/>
      <c r="N58" s="16" t="s">
        <v>25</v>
      </c>
      <c r="O58" s="66"/>
    </row>
    <row r="59" spans="1:15" s="1" customFormat="1" ht="45" customHeight="1" x14ac:dyDescent="0.25">
      <c r="A59" s="73"/>
      <c r="B59" s="76"/>
      <c r="C59" s="73"/>
      <c r="D59" s="62"/>
      <c r="E59" s="15" t="s">
        <v>8</v>
      </c>
      <c r="F59" s="19" t="s">
        <v>2</v>
      </c>
      <c r="G59" s="48" t="s">
        <v>58</v>
      </c>
      <c r="H59" s="32" t="s">
        <v>2</v>
      </c>
      <c r="I59" s="58">
        <v>1</v>
      </c>
      <c r="J59" s="58">
        <v>1</v>
      </c>
      <c r="K59" s="16">
        <v>100</v>
      </c>
      <c r="L59" s="66"/>
      <c r="M59" s="33"/>
      <c r="N59" s="16" t="s">
        <v>25</v>
      </c>
      <c r="O59" s="66"/>
    </row>
    <row r="60" spans="1:15" s="1" customFormat="1" ht="45" customHeight="1" x14ac:dyDescent="0.25">
      <c r="A60" s="73"/>
      <c r="B60" s="76"/>
      <c r="C60" s="73"/>
      <c r="D60" s="62"/>
      <c r="E60" s="15" t="s">
        <v>8</v>
      </c>
      <c r="F60" s="19" t="s">
        <v>2</v>
      </c>
      <c r="G60" s="48" t="s">
        <v>59</v>
      </c>
      <c r="H60" s="32" t="s">
        <v>2</v>
      </c>
      <c r="I60" s="58">
        <v>1</v>
      </c>
      <c r="J60" s="58">
        <v>1</v>
      </c>
      <c r="K60" s="16">
        <v>100</v>
      </c>
      <c r="L60" s="66"/>
      <c r="M60" s="33"/>
      <c r="N60" s="16" t="s">
        <v>25</v>
      </c>
      <c r="O60" s="66"/>
    </row>
    <row r="61" spans="1:15" s="1" customFormat="1" ht="45" customHeight="1" x14ac:dyDescent="0.25">
      <c r="A61" s="73"/>
      <c r="B61" s="76"/>
      <c r="C61" s="73"/>
      <c r="D61" s="62"/>
      <c r="E61" s="15" t="s">
        <v>8</v>
      </c>
      <c r="F61" s="19" t="s">
        <v>2</v>
      </c>
      <c r="G61" s="47" t="s">
        <v>60</v>
      </c>
      <c r="H61" s="32" t="s">
        <v>2</v>
      </c>
      <c r="I61" s="58">
        <v>0.95</v>
      </c>
      <c r="J61" s="58">
        <v>0.95</v>
      </c>
      <c r="K61" s="16">
        <v>100</v>
      </c>
      <c r="L61" s="66"/>
      <c r="M61" s="33"/>
      <c r="N61" s="43" t="s">
        <v>25</v>
      </c>
      <c r="O61" s="66"/>
    </row>
    <row r="62" spans="1:15" s="1" customFormat="1" ht="45" customHeight="1" x14ac:dyDescent="0.25">
      <c r="A62" s="73"/>
      <c r="B62" s="76"/>
      <c r="C62" s="73"/>
      <c r="D62" s="62"/>
      <c r="E62" s="45" t="s">
        <v>8</v>
      </c>
      <c r="F62" s="19" t="s">
        <v>2</v>
      </c>
      <c r="G62" s="47" t="s">
        <v>83</v>
      </c>
      <c r="H62" s="32" t="s">
        <v>2</v>
      </c>
      <c r="I62" s="51">
        <v>100</v>
      </c>
      <c r="J62" s="51">
        <v>100</v>
      </c>
      <c r="K62" s="43">
        <v>100</v>
      </c>
      <c r="L62" s="66"/>
      <c r="M62" s="33"/>
      <c r="N62" s="43" t="s">
        <v>25</v>
      </c>
      <c r="O62" s="66"/>
    </row>
    <row r="63" spans="1:15" s="1" customFormat="1" ht="45" customHeight="1" x14ac:dyDescent="0.25">
      <c r="A63" s="73"/>
      <c r="B63" s="76"/>
      <c r="C63" s="73"/>
      <c r="D63" s="62"/>
      <c r="E63" s="45" t="s">
        <v>8</v>
      </c>
      <c r="F63" s="19" t="s">
        <v>2</v>
      </c>
      <c r="G63" s="47" t="s">
        <v>84</v>
      </c>
      <c r="H63" s="32" t="s">
        <v>2</v>
      </c>
      <c r="I63" s="51">
        <v>100</v>
      </c>
      <c r="J63" s="51">
        <v>100</v>
      </c>
      <c r="K63" s="43">
        <v>100</v>
      </c>
      <c r="L63" s="66"/>
      <c r="M63" s="33"/>
      <c r="N63" s="43" t="s">
        <v>25</v>
      </c>
      <c r="O63" s="66"/>
    </row>
    <row r="64" spans="1:15" s="1" customFormat="1" ht="45" customHeight="1" x14ac:dyDescent="0.25">
      <c r="A64" s="73"/>
      <c r="B64" s="76"/>
      <c r="C64" s="73"/>
      <c r="D64" s="62"/>
      <c r="E64" s="45" t="s">
        <v>8</v>
      </c>
      <c r="F64" s="19" t="s">
        <v>2</v>
      </c>
      <c r="G64" s="47" t="s">
        <v>85</v>
      </c>
      <c r="H64" s="32" t="s">
        <v>2</v>
      </c>
      <c r="I64" s="51">
        <v>100</v>
      </c>
      <c r="J64" s="51">
        <v>100</v>
      </c>
      <c r="K64" s="43">
        <v>100</v>
      </c>
      <c r="L64" s="66"/>
      <c r="M64" s="33"/>
      <c r="N64" s="43" t="s">
        <v>25</v>
      </c>
      <c r="O64" s="66"/>
    </row>
    <row r="65" spans="1:15" s="1" customFormat="1" ht="45" customHeight="1" x14ac:dyDescent="0.25">
      <c r="A65" s="73"/>
      <c r="B65" s="76"/>
      <c r="C65" s="73"/>
      <c r="D65" s="62"/>
      <c r="E65" s="45" t="s">
        <v>8</v>
      </c>
      <c r="F65" s="19" t="s">
        <v>2</v>
      </c>
      <c r="G65" s="47" t="s">
        <v>86</v>
      </c>
      <c r="H65" s="32" t="s">
        <v>2</v>
      </c>
      <c r="I65" s="51">
        <v>95</v>
      </c>
      <c r="J65" s="51">
        <v>95</v>
      </c>
      <c r="K65" s="43">
        <v>100</v>
      </c>
      <c r="L65" s="66"/>
      <c r="M65" s="33"/>
      <c r="N65" s="43" t="s">
        <v>25</v>
      </c>
      <c r="O65" s="66"/>
    </row>
    <row r="66" spans="1:15" s="1" customFormat="1" ht="45" customHeight="1" x14ac:dyDescent="0.25">
      <c r="A66" s="73"/>
      <c r="B66" s="76"/>
      <c r="C66" s="73"/>
      <c r="D66" s="62"/>
      <c r="E66" s="45" t="s">
        <v>8</v>
      </c>
      <c r="F66" s="19" t="s">
        <v>2</v>
      </c>
      <c r="G66" s="47" t="s">
        <v>87</v>
      </c>
      <c r="H66" s="32" t="s">
        <v>2</v>
      </c>
      <c r="I66" s="51">
        <v>100</v>
      </c>
      <c r="J66" s="51">
        <v>100</v>
      </c>
      <c r="K66" s="43">
        <v>100</v>
      </c>
      <c r="L66" s="65"/>
      <c r="M66" s="33"/>
      <c r="N66" s="43" t="s">
        <v>25</v>
      </c>
      <c r="O66" s="66"/>
    </row>
    <row r="67" spans="1:15" s="1" customFormat="1" ht="45" customHeight="1" x14ac:dyDescent="0.25">
      <c r="A67" s="73"/>
      <c r="B67" s="76"/>
      <c r="C67" s="73"/>
      <c r="D67" s="62"/>
      <c r="E67" s="15" t="s">
        <v>9</v>
      </c>
      <c r="F67" s="19" t="s">
        <v>27</v>
      </c>
      <c r="G67" s="26" t="s">
        <v>122</v>
      </c>
      <c r="H67" s="32" t="s">
        <v>24</v>
      </c>
      <c r="I67" s="32">
        <v>0</v>
      </c>
      <c r="J67" s="32">
        <v>0</v>
      </c>
      <c r="K67" s="16">
        <v>100</v>
      </c>
      <c r="L67" s="64">
        <f>SUM(K67:K69)/3</f>
        <v>88.333333333333329</v>
      </c>
      <c r="M67" s="33"/>
      <c r="N67" s="16" t="s">
        <v>25</v>
      </c>
      <c r="O67" s="66"/>
    </row>
    <row r="68" spans="1:15" s="1" customFormat="1" ht="45" customHeight="1" x14ac:dyDescent="0.25">
      <c r="A68" s="73"/>
      <c r="B68" s="76"/>
      <c r="C68" s="73"/>
      <c r="D68" s="62"/>
      <c r="E68" s="15" t="s">
        <v>9</v>
      </c>
      <c r="F68" s="19" t="s">
        <v>27</v>
      </c>
      <c r="G68" s="26" t="s">
        <v>40</v>
      </c>
      <c r="H68" s="32" t="s">
        <v>24</v>
      </c>
      <c r="I68" s="32">
        <v>20</v>
      </c>
      <c r="J68" s="32">
        <v>13</v>
      </c>
      <c r="K68" s="16">
        <f>J68/I68*100</f>
        <v>65</v>
      </c>
      <c r="L68" s="66"/>
      <c r="M68" s="54" t="s">
        <v>123</v>
      </c>
      <c r="N68" s="16" t="s">
        <v>25</v>
      </c>
      <c r="O68" s="66"/>
    </row>
    <row r="69" spans="1:15" s="1" customFormat="1" ht="45" customHeight="1" x14ac:dyDescent="0.25">
      <c r="A69" s="73"/>
      <c r="B69" s="76"/>
      <c r="C69" s="74"/>
      <c r="D69" s="62"/>
      <c r="E69" s="15" t="s">
        <v>9</v>
      </c>
      <c r="F69" s="19" t="s">
        <v>27</v>
      </c>
      <c r="G69" s="26" t="s">
        <v>36</v>
      </c>
      <c r="H69" s="32" t="s">
        <v>24</v>
      </c>
      <c r="I69" s="32">
        <v>0</v>
      </c>
      <c r="J69" s="32">
        <v>0</v>
      </c>
      <c r="K69" s="16">
        <v>100</v>
      </c>
      <c r="L69" s="66"/>
      <c r="M69" s="33"/>
      <c r="N69" s="16" t="s">
        <v>25</v>
      </c>
      <c r="O69" s="66"/>
    </row>
    <row r="70" spans="1:15" ht="49.5" customHeight="1" x14ac:dyDescent="0.25">
      <c r="A70" s="73"/>
      <c r="B70" s="76"/>
      <c r="C70" s="72"/>
      <c r="D70" s="61" t="s">
        <v>88</v>
      </c>
      <c r="E70" s="15" t="s">
        <v>8</v>
      </c>
      <c r="F70" s="19" t="s">
        <v>2</v>
      </c>
      <c r="G70" s="55" t="s">
        <v>89</v>
      </c>
      <c r="H70" s="9" t="s">
        <v>2</v>
      </c>
      <c r="I70" s="50">
        <v>0</v>
      </c>
      <c r="J70" s="50">
        <v>0</v>
      </c>
      <c r="K70" s="35">
        <v>100</v>
      </c>
      <c r="L70" s="64">
        <f>SUM(K70:K74)/5</f>
        <v>110</v>
      </c>
      <c r="M70" s="16"/>
      <c r="N70" s="43" t="s">
        <v>25</v>
      </c>
      <c r="O70" s="64">
        <f>(L70+L75)/2</f>
        <v>69.557296887177372</v>
      </c>
    </row>
    <row r="71" spans="1:15" s="1" customFormat="1" ht="73.5" customHeight="1" x14ac:dyDescent="0.25">
      <c r="A71" s="73"/>
      <c r="B71" s="76"/>
      <c r="C71" s="73"/>
      <c r="D71" s="62"/>
      <c r="E71" s="15" t="s">
        <v>8</v>
      </c>
      <c r="F71" s="19" t="s">
        <v>2</v>
      </c>
      <c r="G71" s="56" t="s">
        <v>90</v>
      </c>
      <c r="H71" s="9" t="s">
        <v>2</v>
      </c>
      <c r="I71" s="52">
        <v>0</v>
      </c>
      <c r="J71" s="52">
        <v>0</v>
      </c>
      <c r="K71" s="35">
        <v>100</v>
      </c>
      <c r="L71" s="66"/>
      <c r="M71" s="16"/>
      <c r="N71" s="43" t="s">
        <v>25</v>
      </c>
      <c r="O71" s="66"/>
    </row>
    <row r="72" spans="1:15" s="1" customFormat="1" ht="73.5" customHeight="1" x14ac:dyDescent="0.25">
      <c r="A72" s="73"/>
      <c r="B72" s="76"/>
      <c r="C72" s="73"/>
      <c r="D72" s="62"/>
      <c r="E72" s="15" t="s">
        <v>8</v>
      </c>
      <c r="F72" s="19" t="s">
        <v>2</v>
      </c>
      <c r="G72" s="56" t="s">
        <v>91</v>
      </c>
      <c r="H72" s="9" t="s">
        <v>2</v>
      </c>
      <c r="I72" s="52">
        <v>10</v>
      </c>
      <c r="J72" s="52">
        <v>15</v>
      </c>
      <c r="K72" s="35">
        <f>J72/I72*100</f>
        <v>150</v>
      </c>
      <c r="L72" s="66"/>
      <c r="M72" s="54" t="s">
        <v>124</v>
      </c>
      <c r="N72" s="43" t="s">
        <v>25</v>
      </c>
      <c r="O72" s="66"/>
    </row>
    <row r="73" spans="1:15" s="1" customFormat="1" ht="73.5" customHeight="1" x14ac:dyDescent="0.25">
      <c r="A73" s="73"/>
      <c r="B73" s="76"/>
      <c r="C73" s="73"/>
      <c r="D73" s="62"/>
      <c r="E73" s="15" t="s">
        <v>8</v>
      </c>
      <c r="F73" s="19" t="s">
        <v>2</v>
      </c>
      <c r="G73" s="56" t="s">
        <v>92</v>
      </c>
      <c r="H73" s="9" t="s">
        <v>2</v>
      </c>
      <c r="I73" s="52">
        <v>100</v>
      </c>
      <c r="J73" s="52">
        <v>100</v>
      </c>
      <c r="K73" s="35">
        <f t="shared" ref="K73:K79" si="4">J73/I73*100</f>
        <v>100</v>
      </c>
      <c r="L73" s="66"/>
      <c r="M73" s="16"/>
      <c r="N73" s="16"/>
      <c r="O73" s="66"/>
    </row>
    <row r="74" spans="1:15" s="1" customFormat="1" ht="69" customHeight="1" x14ac:dyDescent="0.25">
      <c r="A74" s="73"/>
      <c r="B74" s="76"/>
      <c r="C74" s="73"/>
      <c r="D74" s="62"/>
      <c r="E74" s="15" t="s">
        <v>8</v>
      </c>
      <c r="F74" s="19" t="s">
        <v>2</v>
      </c>
      <c r="G74" s="57" t="s">
        <v>93</v>
      </c>
      <c r="H74" s="9" t="s">
        <v>2</v>
      </c>
      <c r="I74" s="51">
        <v>95</v>
      </c>
      <c r="J74" s="51">
        <v>95</v>
      </c>
      <c r="K74" s="35">
        <f t="shared" si="4"/>
        <v>100</v>
      </c>
      <c r="L74" s="65"/>
      <c r="M74" s="16"/>
      <c r="N74" s="16" t="s">
        <v>25</v>
      </c>
      <c r="O74" s="66"/>
    </row>
    <row r="75" spans="1:15" s="1" customFormat="1" ht="55.5" customHeight="1" x14ac:dyDescent="0.25">
      <c r="A75" s="73"/>
      <c r="B75" s="76"/>
      <c r="C75" s="73"/>
      <c r="D75" s="62"/>
      <c r="E75" s="45" t="s">
        <v>9</v>
      </c>
      <c r="F75" s="19" t="s">
        <v>94</v>
      </c>
      <c r="G75" s="26" t="s">
        <v>95</v>
      </c>
      <c r="H75" s="32" t="s">
        <v>100</v>
      </c>
      <c r="I75" s="32">
        <v>8152</v>
      </c>
      <c r="J75" s="32">
        <v>3307</v>
      </c>
      <c r="K75" s="35">
        <f t="shared" ref="K75:K78" si="5">J75/I75*100</f>
        <v>40.566732090284589</v>
      </c>
      <c r="L75" s="64">
        <f>(K75+K76+K77+K78+K79)/5</f>
        <v>29.114593774354756</v>
      </c>
      <c r="M75" s="43"/>
      <c r="N75" s="43" t="s">
        <v>25</v>
      </c>
      <c r="O75" s="66"/>
    </row>
    <row r="76" spans="1:15" s="1" customFormat="1" ht="55.5" customHeight="1" x14ac:dyDescent="0.25">
      <c r="A76" s="73"/>
      <c r="B76" s="76"/>
      <c r="C76" s="73"/>
      <c r="D76" s="62"/>
      <c r="E76" s="45" t="s">
        <v>9</v>
      </c>
      <c r="F76" s="19" t="s">
        <v>94</v>
      </c>
      <c r="G76" s="26" t="s">
        <v>96</v>
      </c>
      <c r="H76" s="32" t="s">
        <v>100</v>
      </c>
      <c r="I76" s="32">
        <v>6612</v>
      </c>
      <c r="J76" s="32">
        <v>1103</v>
      </c>
      <c r="K76" s="35">
        <f t="shared" si="5"/>
        <v>16.681790683605566</v>
      </c>
      <c r="L76" s="66"/>
      <c r="M76" s="43"/>
      <c r="N76" s="43" t="s">
        <v>25</v>
      </c>
      <c r="O76" s="66"/>
    </row>
    <row r="77" spans="1:15" s="1" customFormat="1" ht="55.5" customHeight="1" x14ac:dyDescent="0.25">
      <c r="A77" s="73"/>
      <c r="B77" s="76"/>
      <c r="C77" s="73"/>
      <c r="D77" s="62"/>
      <c r="E77" s="45" t="s">
        <v>9</v>
      </c>
      <c r="F77" s="19" t="s">
        <v>94</v>
      </c>
      <c r="G77" s="26" t="s">
        <v>97</v>
      </c>
      <c r="H77" s="32" t="s">
        <v>100</v>
      </c>
      <c r="I77" s="32">
        <v>9216</v>
      </c>
      <c r="J77" s="32">
        <v>2714</v>
      </c>
      <c r="K77" s="35">
        <f t="shared" si="5"/>
        <v>29.448784722222221</v>
      </c>
      <c r="L77" s="66"/>
      <c r="M77" s="43"/>
      <c r="N77" s="43" t="s">
        <v>25</v>
      </c>
      <c r="O77" s="66"/>
    </row>
    <row r="78" spans="1:15" s="1" customFormat="1" ht="55.5" customHeight="1" x14ac:dyDescent="0.25">
      <c r="A78" s="73"/>
      <c r="B78" s="76"/>
      <c r="C78" s="73"/>
      <c r="D78" s="62"/>
      <c r="E78" s="45" t="s">
        <v>9</v>
      </c>
      <c r="F78" s="19" t="s">
        <v>94</v>
      </c>
      <c r="G78" s="26" t="s">
        <v>98</v>
      </c>
      <c r="H78" s="32" t="s">
        <v>100</v>
      </c>
      <c r="I78" s="32">
        <v>3024</v>
      </c>
      <c r="J78" s="32">
        <v>890</v>
      </c>
      <c r="K78" s="35">
        <f t="shared" si="5"/>
        <v>29.43121693121693</v>
      </c>
      <c r="L78" s="66"/>
      <c r="M78" s="43"/>
      <c r="N78" s="43" t="s">
        <v>25</v>
      </c>
      <c r="O78" s="66"/>
    </row>
    <row r="79" spans="1:15" s="1" customFormat="1" ht="55.5" customHeight="1" x14ac:dyDescent="0.25">
      <c r="A79" s="73"/>
      <c r="B79" s="76"/>
      <c r="C79" s="74"/>
      <c r="D79" s="63"/>
      <c r="E79" s="15" t="s">
        <v>9</v>
      </c>
      <c r="F79" s="19" t="s">
        <v>94</v>
      </c>
      <c r="G79" s="26" t="s">
        <v>99</v>
      </c>
      <c r="H79" s="32" t="s">
        <v>100</v>
      </c>
      <c r="I79" s="32">
        <v>2880</v>
      </c>
      <c r="J79" s="32">
        <v>848</v>
      </c>
      <c r="K79" s="35">
        <f t="shared" si="4"/>
        <v>29.444444444444446</v>
      </c>
      <c r="L79" s="65"/>
      <c r="M79" s="16"/>
      <c r="N79" s="16" t="s">
        <v>25</v>
      </c>
      <c r="O79" s="65"/>
    </row>
    <row r="80" spans="1:15" s="1" customFormat="1" ht="49.5" customHeight="1" x14ac:dyDescent="0.25">
      <c r="A80" s="73"/>
      <c r="B80" s="76"/>
      <c r="C80" s="44"/>
      <c r="D80" s="61" t="s">
        <v>101</v>
      </c>
      <c r="E80" s="45" t="s">
        <v>8</v>
      </c>
      <c r="F80" s="19" t="s">
        <v>2</v>
      </c>
      <c r="G80" s="55" t="s">
        <v>102</v>
      </c>
      <c r="H80" s="9" t="s">
        <v>2</v>
      </c>
      <c r="I80" s="50">
        <v>0</v>
      </c>
      <c r="J80" s="50">
        <v>0</v>
      </c>
      <c r="K80" s="35">
        <v>100</v>
      </c>
      <c r="L80" s="64">
        <f>SUM(K80:K84)/5</f>
        <v>100</v>
      </c>
      <c r="M80" s="43"/>
      <c r="N80" s="43" t="s">
        <v>25</v>
      </c>
      <c r="O80" s="64">
        <f>(L80+L85)/2</f>
        <v>100</v>
      </c>
    </row>
    <row r="81" spans="1:15" s="1" customFormat="1" ht="73.5" customHeight="1" x14ac:dyDescent="0.25">
      <c r="A81" s="73"/>
      <c r="B81" s="76"/>
      <c r="C81" s="44"/>
      <c r="D81" s="62"/>
      <c r="E81" s="45" t="s">
        <v>8</v>
      </c>
      <c r="F81" s="19" t="s">
        <v>2</v>
      </c>
      <c r="G81" s="56" t="s">
        <v>90</v>
      </c>
      <c r="H81" s="9" t="s">
        <v>2</v>
      </c>
      <c r="I81" s="52">
        <v>0</v>
      </c>
      <c r="J81" s="52">
        <v>0</v>
      </c>
      <c r="K81" s="35">
        <v>100</v>
      </c>
      <c r="L81" s="66"/>
      <c r="M81" s="43"/>
      <c r="N81" s="43" t="s">
        <v>25</v>
      </c>
      <c r="O81" s="66"/>
    </row>
    <row r="82" spans="1:15" s="1" customFormat="1" ht="73.5" customHeight="1" x14ac:dyDescent="0.25">
      <c r="A82" s="73"/>
      <c r="B82" s="76"/>
      <c r="C82" s="44"/>
      <c r="D82" s="62"/>
      <c r="E82" s="45" t="s">
        <v>8</v>
      </c>
      <c r="F82" s="19" t="s">
        <v>2</v>
      </c>
      <c r="G82" s="56" t="s">
        <v>91</v>
      </c>
      <c r="H82" s="9" t="s">
        <v>2</v>
      </c>
      <c r="I82" s="52">
        <v>10</v>
      </c>
      <c r="J82" s="52">
        <v>10</v>
      </c>
      <c r="K82" s="35">
        <v>100</v>
      </c>
      <c r="L82" s="66"/>
      <c r="M82" s="43"/>
      <c r="N82" s="43" t="s">
        <v>25</v>
      </c>
      <c r="O82" s="66"/>
    </row>
    <row r="83" spans="1:15" s="1" customFormat="1" ht="73.5" customHeight="1" x14ac:dyDescent="0.25">
      <c r="A83" s="73"/>
      <c r="B83" s="76"/>
      <c r="C83" s="44"/>
      <c r="D83" s="62"/>
      <c r="E83" s="45" t="s">
        <v>8</v>
      </c>
      <c r="F83" s="19" t="s">
        <v>2</v>
      </c>
      <c r="G83" s="56" t="s">
        <v>92</v>
      </c>
      <c r="H83" s="9" t="s">
        <v>2</v>
      </c>
      <c r="I83" s="52">
        <v>100</v>
      </c>
      <c r="J83" s="52">
        <v>100</v>
      </c>
      <c r="K83" s="35">
        <f t="shared" ref="K83:K86" si="6">J83/I83*100</f>
        <v>100</v>
      </c>
      <c r="L83" s="66"/>
      <c r="M83" s="43"/>
      <c r="N83" s="43"/>
      <c r="O83" s="66"/>
    </row>
    <row r="84" spans="1:15" s="1" customFormat="1" ht="79.5" customHeight="1" x14ac:dyDescent="0.25">
      <c r="A84" s="73"/>
      <c r="B84" s="76"/>
      <c r="C84" s="44"/>
      <c r="D84" s="62"/>
      <c r="E84" s="45" t="s">
        <v>8</v>
      </c>
      <c r="F84" s="19" t="s">
        <v>2</v>
      </c>
      <c r="G84" s="57" t="s">
        <v>93</v>
      </c>
      <c r="H84" s="9" t="s">
        <v>2</v>
      </c>
      <c r="I84" s="51">
        <v>95</v>
      </c>
      <c r="J84" s="51">
        <v>95</v>
      </c>
      <c r="K84" s="35">
        <f t="shared" si="6"/>
        <v>100</v>
      </c>
      <c r="L84" s="65"/>
      <c r="M84" s="43"/>
      <c r="N84" s="43" t="s">
        <v>25</v>
      </c>
      <c r="O84" s="66"/>
    </row>
    <row r="85" spans="1:15" s="1" customFormat="1" ht="55.5" hidden="1" customHeight="1" x14ac:dyDescent="0.25">
      <c r="A85" s="73"/>
      <c r="B85" s="76"/>
      <c r="C85" s="44"/>
      <c r="D85" s="62"/>
      <c r="E85" s="45" t="s">
        <v>9</v>
      </c>
      <c r="F85" s="19" t="s">
        <v>94</v>
      </c>
      <c r="G85" s="26" t="s">
        <v>96</v>
      </c>
      <c r="H85" s="32" t="s">
        <v>100</v>
      </c>
      <c r="I85" s="32">
        <v>800</v>
      </c>
      <c r="J85" s="32">
        <v>480</v>
      </c>
      <c r="K85" s="35">
        <f t="shared" si="6"/>
        <v>60</v>
      </c>
      <c r="L85" s="64">
        <v>100</v>
      </c>
      <c r="M85" s="43"/>
      <c r="N85" s="43" t="s">
        <v>25</v>
      </c>
      <c r="O85" s="66"/>
    </row>
    <row r="86" spans="1:15" s="1" customFormat="1" ht="55.5" customHeight="1" x14ac:dyDescent="0.25">
      <c r="A86" s="73"/>
      <c r="B86" s="76"/>
      <c r="C86" s="44"/>
      <c r="D86" s="63"/>
      <c r="E86" s="45" t="s">
        <v>9</v>
      </c>
      <c r="F86" s="19" t="s">
        <v>94</v>
      </c>
      <c r="G86" s="26" t="s">
        <v>104</v>
      </c>
      <c r="H86" s="32" t="s">
        <v>100</v>
      </c>
      <c r="I86" s="32">
        <v>270</v>
      </c>
      <c r="J86" s="32">
        <v>270</v>
      </c>
      <c r="K86" s="35">
        <f t="shared" si="6"/>
        <v>100</v>
      </c>
      <c r="L86" s="65"/>
      <c r="M86" s="54"/>
      <c r="N86" s="43" t="s">
        <v>25</v>
      </c>
      <c r="O86" s="65"/>
    </row>
    <row r="87" spans="1:15" s="1" customFormat="1" ht="75.75" customHeight="1" x14ac:dyDescent="0.25">
      <c r="A87" s="73"/>
      <c r="B87" s="76"/>
      <c r="C87" s="72"/>
      <c r="D87" s="61" t="s">
        <v>30</v>
      </c>
      <c r="E87" s="15" t="s">
        <v>8</v>
      </c>
      <c r="F87" s="19" t="s">
        <v>2</v>
      </c>
      <c r="G87" s="2" t="s">
        <v>41</v>
      </c>
      <c r="H87" s="9" t="s">
        <v>2</v>
      </c>
      <c r="I87" s="34">
        <v>100</v>
      </c>
      <c r="J87" s="32">
        <v>100</v>
      </c>
      <c r="K87" s="35">
        <f t="shared" ref="K87:K88" si="7">J87/I87*100</f>
        <v>100</v>
      </c>
      <c r="L87" s="64">
        <f>SUM(K87:K89)/3</f>
        <v>100</v>
      </c>
      <c r="M87" s="16"/>
      <c r="N87" s="16" t="s">
        <v>25</v>
      </c>
      <c r="O87" s="64">
        <f>(L87+L90)/2</f>
        <v>100.83333333333333</v>
      </c>
    </row>
    <row r="88" spans="1:15" s="1" customFormat="1" ht="55.5" customHeight="1" x14ac:dyDescent="0.25">
      <c r="A88" s="73"/>
      <c r="B88" s="76"/>
      <c r="C88" s="73"/>
      <c r="D88" s="62"/>
      <c r="E88" s="15" t="s">
        <v>8</v>
      </c>
      <c r="F88" s="19" t="s">
        <v>2</v>
      </c>
      <c r="G88" s="2" t="s">
        <v>42</v>
      </c>
      <c r="H88" s="9" t="s">
        <v>2</v>
      </c>
      <c r="I88" s="34">
        <v>100</v>
      </c>
      <c r="J88" s="32">
        <v>100</v>
      </c>
      <c r="K88" s="35">
        <f t="shared" si="7"/>
        <v>100</v>
      </c>
      <c r="L88" s="66"/>
      <c r="M88" s="16"/>
      <c r="N88" s="16" t="s">
        <v>25</v>
      </c>
      <c r="O88" s="66"/>
    </row>
    <row r="89" spans="1:15" s="1" customFormat="1" ht="55.5" customHeight="1" x14ac:dyDescent="0.25">
      <c r="A89" s="73"/>
      <c r="B89" s="76"/>
      <c r="C89" s="73"/>
      <c r="D89" s="62"/>
      <c r="E89" s="15" t="s">
        <v>8</v>
      </c>
      <c r="F89" s="19" t="s">
        <v>2</v>
      </c>
      <c r="G89" s="2" t="s">
        <v>43</v>
      </c>
      <c r="H89" s="9" t="s">
        <v>2</v>
      </c>
      <c r="I89" s="34">
        <v>95</v>
      </c>
      <c r="J89" s="32">
        <v>95</v>
      </c>
      <c r="K89" s="35">
        <v>100</v>
      </c>
      <c r="L89" s="65"/>
      <c r="M89" s="16"/>
      <c r="N89" s="16" t="s">
        <v>25</v>
      </c>
      <c r="O89" s="66"/>
    </row>
    <row r="90" spans="1:15" s="1" customFormat="1" ht="55.5" customHeight="1" x14ac:dyDescent="0.25">
      <c r="A90" s="73"/>
      <c r="B90" s="76"/>
      <c r="C90" s="74"/>
      <c r="D90" s="63"/>
      <c r="E90" s="15" t="s">
        <v>9</v>
      </c>
      <c r="F90" s="19" t="s">
        <v>27</v>
      </c>
      <c r="G90" s="26" t="s">
        <v>26</v>
      </c>
      <c r="H90" s="32" t="s">
        <v>28</v>
      </c>
      <c r="I90" s="32">
        <v>60</v>
      </c>
      <c r="J90" s="32">
        <v>61</v>
      </c>
      <c r="K90" s="35">
        <f>J90/I90*100</f>
        <v>101.66666666666666</v>
      </c>
      <c r="L90" s="16">
        <f>K90/1</f>
        <v>101.66666666666666</v>
      </c>
      <c r="M90" s="54"/>
      <c r="N90" s="16" t="s">
        <v>25</v>
      </c>
      <c r="O90" s="65"/>
    </row>
    <row r="91" spans="1:15" s="1" customFormat="1" ht="55.5" customHeight="1" x14ac:dyDescent="0.25">
      <c r="A91" s="73"/>
      <c r="B91" s="76"/>
      <c r="C91" s="79"/>
      <c r="D91" s="78" t="s">
        <v>31</v>
      </c>
      <c r="E91" s="15" t="s">
        <v>8</v>
      </c>
      <c r="F91" s="19" t="s">
        <v>2</v>
      </c>
      <c r="G91" s="10" t="s">
        <v>44</v>
      </c>
      <c r="H91" s="19" t="s">
        <v>2</v>
      </c>
      <c r="I91" s="11">
        <v>95</v>
      </c>
      <c r="J91" s="11">
        <v>95</v>
      </c>
      <c r="K91" s="35">
        <f>J91/I91*100</f>
        <v>100</v>
      </c>
      <c r="L91" s="14">
        <f>K91/1</f>
        <v>100</v>
      </c>
      <c r="M91" s="16"/>
      <c r="N91" s="16" t="s">
        <v>25</v>
      </c>
      <c r="O91" s="70">
        <f>(L91+L92)/2</f>
        <v>99.099099099099107</v>
      </c>
    </row>
    <row r="92" spans="1:15" s="1" customFormat="1" ht="55.5" customHeight="1" x14ac:dyDescent="0.25">
      <c r="A92" s="73"/>
      <c r="B92" s="76"/>
      <c r="C92" s="79"/>
      <c r="D92" s="78"/>
      <c r="E92" s="15" t="s">
        <v>9</v>
      </c>
      <c r="F92" s="19" t="s">
        <v>27</v>
      </c>
      <c r="G92" s="21" t="s">
        <v>50</v>
      </c>
      <c r="H92" s="19" t="s">
        <v>28</v>
      </c>
      <c r="I92" s="36">
        <v>111</v>
      </c>
      <c r="J92" s="36">
        <v>109</v>
      </c>
      <c r="K92" s="35">
        <f>J92/I92*100</f>
        <v>98.198198198198199</v>
      </c>
      <c r="L92" s="16">
        <f>K92/1</f>
        <v>98.198198198198199</v>
      </c>
      <c r="M92" s="16"/>
      <c r="N92" s="16" t="s">
        <v>25</v>
      </c>
      <c r="O92" s="70"/>
    </row>
    <row r="93" spans="1:15" s="1" customFormat="1" ht="51.75" customHeight="1" x14ac:dyDescent="0.25">
      <c r="A93" s="73"/>
      <c r="B93" s="76"/>
      <c r="C93" s="72"/>
      <c r="D93" s="61" t="s">
        <v>51</v>
      </c>
      <c r="E93" s="15" t="s">
        <v>8</v>
      </c>
      <c r="F93" s="19" t="s">
        <v>2</v>
      </c>
      <c r="G93" s="10" t="s">
        <v>45</v>
      </c>
      <c r="H93" s="9" t="s">
        <v>2</v>
      </c>
      <c r="I93" s="11">
        <v>95</v>
      </c>
      <c r="J93" s="11">
        <v>95</v>
      </c>
      <c r="K93" s="35">
        <f t="shared" ref="K93:K101" si="8">J93/I93*100</f>
        <v>100</v>
      </c>
      <c r="L93" s="67">
        <f>SUM(K93:K98)/6</f>
        <v>100</v>
      </c>
      <c r="M93" s="16"/>
      <c r="N93" s="16" t="s">
        <v>25</v>
      </c>
      <c r="O93" s="64">
        <f>(L93+L99)/2</f>
        <v>95.138888888888886</v>
      </c>
    </row>
    <row r="94" spans="1:15" ht="46.5" customHeight="1" x14ac:dyDescent="0.25">
      <c r="A94" s="73"/>
      <c r="B94" s="76"/>
      <c r="C94" s="73"/>
      <c r="D94" s="62"/>
      <c r="E94" s="15" t="s">
        <v>8</v>
      </c>
      <c r="F94" s="19" t="s">
        <v>2</v>
      </c>
      <c r="G94" s="10" t="s">
        <v>52</v>
      </c>
      <c r="H94" s="9" t="s">
        <v>2</v>
      </c>
      <c r="I94" s="36">
        <v>100</v>
      </c>
      <c r="J94" s="37">
        <v>100</v>
      </c>
      <c r="K94" s="35">
        <f t="shared" si="8"/>
        <v>100</v>
      </c>
      <c r="L94" s="68"/>
      <c r="M94" s="16"/>
      <c r="N94" s="16" t="s">
        <v>25</v>
      </c>
      <c r="O94" s="66"/>
    </row>
    <row r="95" spans="1:15" s="1" customFormat="1" ht="46.5" customHeight="1" x14ac:dyDescent="0.25">
      <c r="A95" s="73"/>
      <c r="B95" s="76"/>
      <c r="C95" s="73"/>
      <c r="D95" s="62"/>
      <c r="E95" s="15" t="s">
        <v>8</v>
      </c>
      <c r="F95" s="19" t="s">
        <v>2</v>
      </c>
      <c r="G95" s="10" t="s">
        <v>46</v>
      </c>
      <c r="H95" s="9" t="s">
        <v>2</v>
      </c>
      <c r="I95" s="32">
        <v>95</v>
      </c>
      <c r="J95" s="32">
        <v>95</v>
      </c>
      <c r="K95" s="35">
        <f t="shared" si="8"/>
        <v>100</v>
      </c>
      <c r="L95" s="68"/>
      <c r="M95" s="16"/>
      <c r="N95" s="16" t="s">
        <v>25</v>
      </c>
      <c r="O95" s="66"/>
    </row>
    <row r="96" spans="1:15" s="1" customFormat="1" ht="46.5" customHeight="1" x14ac:dyDescent="0.25">
      <c r="A96" s="73"/>
      <c r="B96" s="76"/>
      <c r="C96" s="73"/>
      <c r="D96" s="62"/>
      <c r="E96" s="15" t="s">
        <v>8</v>
      </c>
      <c r="F96" s="19" t="s">
        <v>2</v>
      </c>
      <c r="G96" s="10" t="s">
        <v>47</v>
      </c>
      <c r="H96" s="9" t="s">
        <v>2</v>
      </c>
      <c r="I96" s="32">
        <v>100</v>
      </c>
      <c r="J96" s="32">
        <v>100</v>
      </c>
      <c r="K96" s="35">
        <f t="shared" si="8"/>
        <v>100</v>
      </c>
      <c r="L96" s="68"/>
      <c r="M96" s="16"/>
      <c r="N96" s="16" t="s">
        <v>25</v>
      </c>
      <c r="O96" s="66"/>
    </row>
    <row r="97" spans="1:15" s="1" customFormat="1" ht="46.5" customHeight="1" x14ac:dyDescent="0.25">
      <c r="A97" s="73"/>
      <c r="B97" s="76"/>
      <c r="C97" s="73"/>
      <c r="D97" s="62"/>
      <c r="E97" s="15" t="s">
        <v>8</v>
      </c>
      <c r="F97" s="19" t="s">
        <v>2</v>
      </c>
      <c r="G97" s="10" t="s">
        <v>48</v>
      </c>
      <c r="H97" s="9" t="s">
        <v>2</v>
      </c>
      <c r="I97" s="32">
        <v>95</v>
      </c>
      <c r="J97" s="32">
        <v>95</v>
      </c>
      <c r="K97" s="35">
        <f t="shared" si="8"/>
        <v>100</v>
      </c>
      <c r="L97" s="68"/>
      <c r="M97" s="16"/>
      <c r="N97" s="16" t="s">
        <v>25</v>
      </c>
      <c r="O97" s="66"/>
    </row>
    <row r="98" spans="1:15" s="1" customFormat="1" ht="46.5" customHeight="1" x14ac:dyDescent="0.25">
      <c r="A98" s="73"/>
      <c r="B98" s="76"/>
      <c r="C98" s="73"/>
      <c r="D98" s="62"/>
      <c r="E98" s="15" t="s">
        <v>8</v>
      </c>
      <c r="F98" s="19" t="s">
        <v>2</v>
      </c>
      <c r="G98" s="10" t="s">
        <v>49</v>
      </c>
      <c r="H98" s="9" t="s">
        <v>2</v>
      </c>
      <c r="I98" s="32">
        <v>100</v>
      </c>
      <c r="J98" s="32">
        <v>100</v>
      </c>
      <c r="K98" s="35">
        <f t="shared" si="8"/>
        <v>100</v>
      </c>
      <c r="L98" s="69"/>
      <c r="M98" s="16"/>
      <c r="N98" s="16" t="s">
        <v>25</v>
      </c>
      <c r="O98" s="66"/>
    </row>
    <row r="99" spans="1:15" s="1" customFormat="1" ht="46.5" customHeight="1" x14ac:dyDescent="0.25">
      <c r="A99" s="73"/>
      <c r="B99" s="76"/>
      <c r="C99" s="73"/>
      <c r="D99" s="62"/>
      <c r="E99" s="15" t="s">
        <v>9</v>
      </c>
      <c r="F99" s="19" t="s">
        <v>27</v>
      </c>
      <c r="G99" s="10" t="s">
        <v>53</v>
      </c>
      <c r="H99" s="9" t="s">
        <v>28</v>
      </c>
      <c r="I99" s="32">
        <v>112</v>
      </c>
      <c r="J99" s="32">
        <v>110</v>
      </c>
      <c r="K99" s="35">
        <f t="shared" si="8"/>
        <v>98.214285714285708</v>
      </c>
      <c r="L99" s="80">
        <f>SUM(K99:K101)/3</f>
        <v>90.277777777777771</v>
      </c>
      <c r="M99" s="54" t="s">
        <v>125</v>
      </c>
      <c r="N99" s="16" t="s">
        <v>25</v>
      </c>
      <c r="O99" s="66"/>
    </row>
    <row r="100" spans="1:15" s="1" customFormat="1" ht="46.5" customHeight="1" x14ac:dyDescent="0.25">
      <c r="A100" s="73"/>
      <c r="B100" s="76"/>
      <c r="C100" s="73"/>
      <c r="D100" s="62"/>
      <c r="E100" s="15" t="s">
        <v>9</v>
      </c>
      <c r="F100" s="19" t="s">
        <v>27</v>
      </c>
      <c r="G100" s="10" t="s">
        <v>54</v>
      </c>
      <c r="H100" s="9" t="s">
        <v>28</v>
      </c>
      <c r="I100" s="32">
        <v>84</v>
      </c>
      <c r="J100" s="32">
        <v>103</v>
      </c>
      <c r="K100" s="35">
        <f t="shared" si="8"/>
        <v>122.61904761904762</v>
      </c>
      <c r="L100" s="80"/>
      <c r="M100" s="16"/>
      <c r="N100" s="16" t="s">
        <v>25</v>
      </c>
      <c r="O100" s="66"/>
    </row>
    <row r="101" spans="1:15" s="1" customFormat="1" ht="46.5" customHeight="1" x14ac:dyDescent="0.25">
      <c r="A101" s="74"/>
      <c r="B101" s="77"/>
      <c r="C101" s="74"/>
      <c r="D101" s="63"/>
      <c r="E101" s="15" t="s">
        <v>9</v>
      </c>
      <c r="F101" s="19" t="s">
        <v>27</v>
      </c>
      <c r="G101" s="10" t="s">
        <v>55</v>
      </c>
      <c r="H101" s="9" t="s">
        <v>28</v>
      </c>
      <c r="I101" s="32">
        <v>20</v>
      </c>
      <c r="J101" s="32">
        <v>10</v>
      </c>
      <c r="K101" s="35">
        <f t="shared" si="8"/>
        <v>50</v>
      </c>
      <c r="L101" s="80"/>
      <c r="M101" s="54" t="s">
        <v>103</v>
      </c>
      <c r="N101" s="16" t="s">
        <v>25</v>
      </c>
      <c r="O101" s="65"/>
    </row>
    <row r="102" spans="1:15" x14ac:dyDescent="0.25">
      <c r="A102" s="8"/>
      <c r="B102" s="7"/>
      <c r="C102" s="7"/>
      <c r="D102" s="7"/>
      <c r="E102" s="20"/>
      <c r="F102" s="20"/>
      <c r="G102" s="27"/>
      <c r="H102" s="20"/>
      <c r="I102" s="20"/>
      <c r="J102" s="20"/>
      <c r="K102" s="38"/>
      <c r="L102" s="17"/>
      <c r="M102" s="38"/>
      <c r="N102" s="38"/>
      <c r="O102" s="39"/>
    </row>
    <row r="103" spans="1:15" x14ac:dyDescent="0.25">
      <c r="A103" s="6"/>
    </row>
  </sheetData>
  <mergeCells count="39">
    <mergeCell ref="C87:C90"/>
    <mergeCell ref="D87:D90"/>
    <mergeCell ref="L87:L89"/>
    <mergeCell ref="C93:C101"/>
    <mergeCell ref="D93:D101"/>
    <mergeCell ref="L99:L101"/>
    <mergeCell ref="A7:N9"/>
    <mergeCell ref="L44:L47"/>
    <mergeCell ref="D48:D69"/>
    <mergeCell ref="D31:D47"/>
    <mergeCell ref="L31:L43"/>
    <mergeCell ref="D14:D30"/>
    <mergeCell ref="C14:C30"/>
    <mergeCell ref="C31:C47"/>
    <mergeCell ref="C48:C69"/>
    <mergeCell ref="B14:B101"/>
    <mergeCell ref="A14:A101"/>
    <mergeCell ref="D70:D79"/>
    <mergeCell ref="C70:C79"/>
    <mergeCell ref="L70:L74"/>
    <mergeCell ref="D91:D92"/>
    <mergeCell ref="C91:C92"/>
    <mergeCell ref="L14:L26"/>
    <mergeCell ref="L27:L30"/>
    <mergeCell ref="O70:O79"/>
    <mergeCell ref="O14:O30"/>
    <mergeCell ref="O87:O90"/>
    <mergeCell ref="O31:O47"/>
    <mergeCell ref="D80:D86"/>
    <mergeCell ref="L85:L86"/>
    <mergeCell ref="O80:O86"/>
    <mergeCell ref="L48:L66"/>
    <mergeCell ref="O93:O101"/>
    <mergeCell ref="L93:L98"/>
    <mergeCell ref="O48:O69"/>
    <mergeCell ref="L67:L69"/>
    <mergeCell ref="O91:O92"/>
    <mergeCell ref="L75:L79"/>
    <mergeCell ref="L80:L84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Лист4</vt:lpstr>
      <vt:lpstr>Преображенская СОШ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2024-07-08T07:56:11Z</dcterms:modified>
</cp:coreProperties>
</file>