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1" activeTab="1"/>
  </bookViews>
  <sheets>
    <sheet name="Лист4" sheetId="29" state="hidden" r:id="rId1"/>
    <sheet name="Преображенская СОШ" sheetId="39" r:id="rId2"/>
  </sheets>
  <calcPr calcId="152511"/>
</workbook>
</file>

<file path=xl/calcChain.xml><?xml version="1.0" encoding="utf-8"?>
<calcChain xmlns="http://schemas.openxmlformats.org/spreadsheetml/2006/main">
  <c r="K72" i="39" l="1"/>
  <c r="O80" i="39" l="1"/>
  <c r="L85" i="39"/>
  <c r="K86" i="39"/>
  <c r="K85" i="39"/>
  <c r="K84" i="39"/>
  <c r="K83" i="39"/>
  <c r="L80" i="39" s="1"/>
  <c r="K78" i="39"/>
  <c r="K77" i="39"/>
  <c r="K76" i="39"/>
  <c r="K75" i="39"/>
  <c r="K99" i="39" l="1"/>
  <c r="K92" i="39" l="1"/>
  <c r="K79" i="39"/>
  <c r="L75" i="39" s="1"/>
  <c r="K47" i="39"/>
  <c r="K68" i="39" l="1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8" i="39" s="1"/>
  <c r="L44" i="39"/>
  <c r="K32" i="39"/>
  <c r="L27" i="39"/>
  <c r="K14" i="39"/>
  <c r="L67" i="39" l="1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<sst xmlns="http://schemas.openxmlformats.org/spreadsheetml/2006/main" count="479" uniqueCount="129">
  <si>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</si>
  <si>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</si>
  <si>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</si>
  <si>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</si>
  <si>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</si>
  <si>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</si>
  <si>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</si>
  <si>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</si>
  <si>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</si>
  <si>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</si>
  <si>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</si>
  <si>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</si>
  <si>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</si>
  <si>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</si>
  <si>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</si>
  <si>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</si>
  <si>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</si>
  <si>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</si>
  <si>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</si>
  <si>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</si>
  <si>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</si>
  <si>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</si>
  <si>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</si>
  <si>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</si>
  <si>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</si>
  <si>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</si>
  <si>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</si>
  <si>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</si>
  <si>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</si>
  <si>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</si>
  <si>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</si>
  <si>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</si>
  <si>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</si>
  <si>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</si>
  <si>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</si>
  <si>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</si>
  <si>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</si>
  <si>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</si>
  <si>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</si>
  <si>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</si>
  <si>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</si>
  <si>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</si>
  <si>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</si>
  <si>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</si>
  <si>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</si>
  <si>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</si>
  <si>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</si>
  <si>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</si>
  <si>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</si>
  <si>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</si>
  <si>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</si>
  <si>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</si>
  <si>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</si>
  <si>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</si>
  <si>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</si>
  <si>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</si>
  <si>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</si>
  <si>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</si>
  <si>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</si>
  <si>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</si>
  <si>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</si>
  <si>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</si>
  <si>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</si>
  <si>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</si>
  <si>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</si>
  <si>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</si>
  <si>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</si>
  <si>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</si>
  <si>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</si>
  <si>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</si>
  <si>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</si>
  <si>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</si>
  <si>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</si>
  <si>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</si>
  <si>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</si>
  <si>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</si>
  <si>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</si>
  <si>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</si>
  <si>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</si>
  <si>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</si>
  <si>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</si>
  <si>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</si>
  <si>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</si>
  <si>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</si>
  <si>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</si>
  <si>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</si>
  <si>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</si>
  <si>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</si>
  <si>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</si>
  <si>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</si>
  <si>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</si>
  <si>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</si>
  <si>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</si>
  <si>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</si>
  <si>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</si>
  <si>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</si>
  <si>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</si>
  <si>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</si>
  <si>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</si>
  <si>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</si>
  <si>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</si>
  <si>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</si>
  <si>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</si>
  <si>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</si>
  <si>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программа будет реализована во 2м полугодии 2024г</t>
  </si>
  <si>
    <t>будет реализована во 2м квартале 2024г.</t>
  </si>
  <si>
    <t>планируется 30 с сентября 2024г.</t>
  </si>
  <si>
    <t>естественнонаучная</t>
  </si>
  <si>
    <t>1  у. выбыл  из  2 класса</t>
  </si>
  <si>
    <t>заключение ПМПК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</si>
  <si>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</si>
  <si>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</si>
  <si>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</si>
  <si>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</si>
  <si>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</si>
  <si>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</si>
  <si>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</si>
  <si>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</si>
  <si>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</si>
  <si>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</si>
  <si>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</si>
  <si>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</si>
  <si>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</si>
  <si>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 xml:space="preserve">1 у. выбыл  из  5  класса </t>
  </si>
  <si>
    <t>Заключение ПМПК</t>
  </si>
  <si>
    <t>численность детей  с ограниченными возможностями здоровья(ОВЗ)</t>
  </si>
  <si>
    <t xml:space="preserve">недобор обучающихся в 10 и 11 класс </t>
  </si>
  <si>
    <t>за счет увелечения доли детей  в спортивной и проектно-исследовательской деятельности</t>
  </si>
  <si>
    <t>Согласно  количеству детей в  начальной  школешколе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</si>
</sst>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1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zoomScale="70" zoomScaleSheetLayoutView="70" workbookViewId="0">
      <pane xSplit="4" ySplit="13" topLeftCell="H14" activePane="bottomRight" state="frozen"/>
      <selection pane="topRight" activeCell="E1" sqref="E1"/>
      <selection pane="bottomLeft" activeCell="A14" sqref="A14"/>
      <selection pane="bottomRight" activeCell="G77" sqref="G7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hidden="1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hidden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hidden="1" customHeight="1" x14ac:dyDescent="0.25">
      <c r="A7" s="71" t="s">
        <v>22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30"/>
    </row>
    <row r="8" spans="1:15" s="1" customFormat="1" ht="15" hidden="1" customHeight="1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30"/>
    </row>
    <row r="9" spans="1:15" s="1" customFormat="1" ht="15" hidden="1" customHeight="1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30"/>
    </row>
    <row r="10" spans="1:15" s="1" customFormat="1" ht="18.75" hidden="1" x14ac:dyDescent="0.25">
      <c r="E10" s="18"/>
      <c r="F10" s="18"/>
      <c r="G10" s="23" t="s">
        <v>61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hidden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61" t="s">
        <v>29</v>
      </c>
      <c r="B14" s="72">
        <v>2456005665</v>
      </c>
      <c r="C14" s="61"/>
      <c r="D14" s="64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7">
        <f>SUM(K14:K26)/13</f>
        <v>100</v>
      </c>
      <c r="M14" s="33"/>
      <c r="N14" s="16" t="s">
        <v>25</v>
      </c>
      <c r="O14" s="67">
        <f>(L14+L27)/2</f>
        <v>108.79088785046729</v>
      </c>
    </row>
    <row r="15" spans="1:15" ht="45" customHeight="1" x14ac:dyDescent="0.25">
      <c r="A15" s="62"/>
      <c r="B15" s="73"/>
      <c r="C15" s="62"/>
      <c r="D15" s="65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68"/>
      <c r="M15" s="33"/>
      <c r="N15" s="16" t="s">
        <v>25</v>
      </c>
      <c r="O15" s="68"/>
    </row>
    <row r="16" spans="1:15" s="1" customFormat="1" ht="45" customHeight="1" x14ac:dyDescent="0.25">
      <c r="A16" s="62"/>
      <c r="B16" s="73"/>
      <c r="C16" s="62"/>
      <c r="D16" s="65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68"/>
      <c r="M16" s="33"/>
      <c r="N16" s="16" t="s">
        <v>25</v>
      </c>
      <c r="O16" s="68"/>
    </row>
    <row r="17" spans="1:15" s="1" customFormat="1" ht="45" customHeight="1" x14ac:dyDescent="0.25">
      <c r="A17" s="62"/>
      <c r="B17" s="73"/>
      <c r="C17" s="62"/>
      <c r="D17" s="65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68"/>
      <c r="M17" s="33"/>
      <c r="N17" s="16" t="s">
        <v>25</v>
      </c>
      <c r="O17" s="68"/>
    </row>
    <row r="18" spans="1:15" s="1" customFormat="1" ht="45" customHeight="1" x14ac:dyDescent="0.25">
      <c r="A18" s="62"/>
      <c r="B18" s="73"/>
      <c r="C18" s="62"/>
      <c r="D18" s="65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68"/>
      <c r="M18" s="33"/>
      <c r="N18" s="16" t="s">
        <v>25</v>
      </c>
      <c r="O18" s="68"/>
    </row>
    <row r="19" spans="1:15" s="1" customFormat="1" ht="45" customHeight="1" x14ac:dyDescent="0.25">
      <c r="A19" s="62"/>
      <c r="B19" s="73"/>
      <c r="C19" s="62"/>
      <c r="D19" s="65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68"/>
      <c r="M19" s="33"/>
      <c r="N19" s="16" t="s">
        <v>25</v>
      </c>
      <c r="O19" s="68"/>
    </row>
    <row r="20" spans="1:15" s="1" customFormat="1" ht="45" customHeight="1" x14ac:dyDescent="0.25">
      <c r="A20" s="62"/>
      <c r="B20" s="73"/>
      <c r="C20" s="62"/>
      <c r="D20" s="65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68"/>
      <c r="M20" s="33"/>
      <c r="N20" s="16" t="s">
        <v>25</v>
      </c>
      <c r="O20" s="68"/>
    </row>
    <row r="21" spans="1:15" s="1" customFormat="1" ht="45" customHeight="1" x14ac:dyDescent="0.25">
      <c r="A21" s="62"/>
      <c r="B21" s="73"/>
      <c r="C21" s="62"/>
      <c r="D21" s="65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68"/>
      <c r="M21" s="33"/>
      <c r="N21" s="16" t="s">
        <v>25</v>
      </c>
      <c r="O21" s="68"/>
    </row>
    <row r="22" spans="1:15" s="1" customFormat="1" ht="45" customHeight="1" x14ac:dyDescent="0.25">
      <c r="A22" s="62"/>
      <c r="B22" s="73"/>
      <c r="C22" s="62"/>
      <c r="D22" s="65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68"/>
      <c r="M22" s="33"/>
      <c r="N22" s="16" t="s">
        <v>25</v>
      </c>
      <c r="O22" s="68"/>
    </row>
    <row r="23" spans="1:15" s="1" customFormat="1" ht="45" customHeight="1" x14ac:dyDescent="0.25">
      <c r="A23" s="62"/>
      <c r="B23" s="73"/>
      <c r="C23" s="62"/>
      <c r="D23" s="65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68"/>
      <c r="M23" s="33"/>
      <c r="N23" s="16" t="s">
        <v>25</v>
      </c>
      <c r="O23" s="68"/>
    </row>
    <row r="24" spans="1:15" s="1" customFormat="1" ht="45" customHeight="1" x14ac:dyDescent="0.25">
      <c r="A24" s="62"/>
      <c r="B24" s="73"/>
      <c r="C24" s="62"/>
      <c r="D24" s="65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68"/>
      <c r="M24" s="33"/>
      <c r="N24" s="16" t="s">
        <v>25</v>
      </c>
      <c r="O24" s="68"/>
    </row>
    <row r="25" spans="1:15" s="1" customFormat="1" ht="45" customHeight="1" x14ac:dyDescent="0.25">
      <c r="A25" s="62"/>
      <c r="B25" s="73"/>
      <c r="C25" s="62"/>
      <c r="D25" s="65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68"/>
      <c r="M25" s="33"/>
      <c r="N25" s="16" t="s">
        <v>25</v>
      </c>
      <c r="O25" s="68"/>
    </row>
    <row r="26" spans="1:15" s="1" customFormat="1" ht="45" customHeight="1" x14ac:dyDescent="0.25">
      <c r="A26" s="62"/>
      <c r="B26" s="73"/>
      <c r="C26" s="62"/>
      <c r="D26" s="65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9"/>
      <c r="M26" s="33"/>
      <c r="N26" s="16" t="s">
        <v>25</v>
      </c>
      <c r="O26" s="68"/>
    </row>
    <row r="27" spans="1:15" s="1" customFormat="1" ht="45" customHeight="1" x14ac:dyDescent="0.25">
      <c r="A27" s="62"/>
      <c r="B27" s="73"/>
      <c r="C27" s="62"/>
      <c r="D27" s="65"/>
      <c r="E27" s="15" t="s">
        <v>9</v>
      </c>
      <c r="F27" s="19" t="s">
        <v>27</v>
      </c>
      <c r="G27" s="26" t="s">
        <v>39</v>
      </c>
      <c r="H27" s="32" t="s">
        <v>24</v>
      </c>
      <c r="I27" s="32">
        <v>107</v>
      </c>
      <c r="J27" s="32">
        <v>102</v>
      </c>
      <c r="K27" s="16">
        <f>J27/I27*100</f>
        <v>95.327102803738313</v>
      </c>
      <c r="L27" s="67">
        <f>SUM(K27:K30)/4</f>
        <v>117.58177570093457</v>
      </c>
      <c r="M27" s="54" t="s">
        <v>108</v>
      </c>
      <c r="N27" s="16" t="s">
        <v>25</v>
      </c>
      <c r="O27" s="68"/>
    </row>
    <row r="28" spans="1:15" s="1" customFormat="1" ht="45" customHeight="1" x14ac:dyDescent="0.25">
      <c r="A28" s="62"/>
      <c r="B28" s="73"/>
      <c r="C28" s="62"/>
      <c r="D28" s="65"/>
      <c r="E28" s="15" t="s">
        <v>9</v>
      </c>
      <c r="F28" s="19" t="s">
        <v>27</v>
      </c>
      <c r="G28" s="26" t="s">
        <v>35</v>
      </c>
      <c r="H28" s="32" t="s">
        <v>24</v>
      </c>
      <c r="I28" s="32">
        <v>4</v>
      </c>
      <c r="J28" s="32">
        <v>7</v>
      </c>
      <c r="K28" s="16">
        <f>J28/I28*100</f>
        <v>175</v>
      </c>
      <c r="L28" s="68"/>
      <c r="M28" s="54" t="s">
        <v>109</v>
      </c>
      <c r="N28" s="16" t="s">
        <v>25</v>
      </c>
      <c r="O28" s="68"/>
    </row>
    <row r="29" spans="1:15" s="1" customFormat="1" ht="45" customHeight="1" x14ac:dyDescent="0.25">
      <c r="A29" s="62"/>
      <c r="B29" s="73"/>
      <c r="C29" s="62"/>
      <c r="D29" s="65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68"/>
      <c r="M29" s="33"/>
      <c r="N29" s="16" t="s">
        <v>25</v>
      </c>
      <c r="O29" s="68"/>
    </row>
    <row r="30" spans="1:15" s="1" customFormat="1" ht="45" customHeight="1" x14ac:dyDescent="0.25">
      <c r="A30" s="62"/>
      <c r="B30" s="73"/>
      <c r="C30" s="63"/>
      <c r="D30" s="66"/>
      <c r="E30" s="15" t="s">
        <v>9</v>
      </c>
      <c r="F30" s="19" t="s">
        <v>27</v>
      </c>
      <c r="G30" s="26" t="s">
        <v>37</v>
      </c>
      <c r="H30" s="32" t="s">
        <v>24</v>
      </c>
      <c r="I30" s="32">
        <v>1</v>
      </c>
      <c r="J30" s="32">
        <v>1</v>
      </c>
      <c r="K30" s="16">
        <v>100</v>
      </c>
      <c r="L30" s="69"/>
      <c r="M30" s="33"/>
      <c r="N30" s="16" t="s">
        <v>25</v>
      </c>
      <c r="O30" s="69"/>
    </row>
    <row r="31" spans="1:15" s="1" customFormat="1" ht="83.25" customHeight="1" x14ac:dyDescent="0.25">
      <c r="A31" s="62"/>
      <c r="B31" s="73"/>
      <c r="C31" s="61"/>
      <c r="D31" s="64" t="s">
        <v>33</v>
      </c>
      <c r="E31" s="15" t="s">
        <v>8</v>
      </c>
      <c r="F31" s="19" t="s">
        <v>2</v>
      </c>
      <c r="G31" s="59" t="s">
        <v>110</v>
      </c>
      <c r="H31" s="32" t="s">
        <v>2</v>
      </c>
      <c r="I31" s="58">
        <v>1</v>
      </c>
      <c r="J31" s="58">
        <v>1</v>
      </c>
      <c r="K31" s="16">
        <v>100</v>
      </c>
      <c r="L31" s="67">
        <f>SUM(K31:K43)/13</f>
        <v>100.15698587127159</v>
      </c>
      <c r="M31" s="33"/>
      <c r="N31" s="16" t="s">
        <v>25</v>
      </c>
      <c r="O31" s="67">
        <f>(L31+L44)/2</f>
        <v>98.960233131714233</v>
      </c>
    </row>
    <row r="32" spans="1:15" s="1" customFormat="1" ht="45" customHeight="1" x14ac:dyDescent="0.25">
      <c r="A32" s="62"/>
      <c r="B32" s="73"/>
      <c r="C32" s="62"/>
      <c r="D32" s="65"/>
      <c r="E32" s="15" t="s">
        <v>8</v>
      </c>
      <c r="F32" s="19" t="s">
        <v>2</v>
      </c>
      <c r="G32" s="59" t="s">
        <v>111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68"/>
      <c r="M32" s="33"/>
      <c r="N32" s="16" t="s">
        <v>25</v>
      </c>
      <c r="O32" s="68"/>
    </row>
    <row r="33" spans="1:15" s="1" customFormat="1" ht="45" customHeight="1" x14ac:dyDescent="0.25">
      <c r="A33" s="62"/>
      <c r="B33" s="73"/>
      <c r="C33" s="62"/>
      <c r="D33" s="65"/>
      <c r="E33" s="15" t="s">
        <v>8</v>
      </c>
      <c r="F33" s="19" t="s">
        <v>2</v>
      </c>
      <c r="G33" s="59" t="s">
        <v>112</v>
      </c>
      <c r="H33" s="32" t="s">
        <v>2</v>
      </c>
      <c r="I33" s="58">
        <v>1</v>
      </c>
      <c r="J33" s="58">
        <v>1</v>
      </c>
      <c r="K33" s="16">
        <v>100</v>
      </c>
      <c r="L33" s="68"/>
      <c r="M33" s="33"/>
      <c r="N33" s="16" t="s">
        <v>25</v>
      </c>
      <c r="O33" s="68"/>
    </row>
    <row r="34" spans="1:15" s="1" customFormat="1" ht="45" customHeight="1" x14ac:dyDescent="0.25">
      <c r="A34" s="62"/>
      <c r="B34" s="73"/>
      <c r="C34" s="62"/>
      <c r="D34" s="65"/>
      <c r="E34" s="15" t="s">
        <v>8</v>
      </c>
      <c r="F34" s="19" t="s">
        <v>2</v>
      </c>
      <c r="G34" s="59" t="s">
        <v>113</v>
      </c>
      <c r="H34" s="32" t="s">
        <v>2</v>
      </c>
      <c r="I34" s="58">
        <v>1</v>
      </c>
      <c r="J34" s="58">
        <v>1</v>
      </c>
      <c r="K34" s="16">
        <v>100</v>
      </c>
      <c r="L34" s="68"/>
      <c r="M34" s="33"/>
      <c r="N34" s="16" t="s">
        <v>25</v>
      </c>
      <c r="O34" s="68"/>
    </row>
    <row r="35" spans="1:15" s="1" customFormat="1" ht="45" customHeight="1" x14ac:dyDescent="0.25">
      <c r="A35" s="62"/>
      <c r="B35" s="73"/>
      <c r="C35" s="62"/>
      <c r="D35" s="65"/>
      <c r="E35" s="15" t="s">
        <v>8</v>
      </c>
      <c r="F35" s="19" t="s">
        <v>2</v>
      </c>
      <c r="G35" s="59" t="s">
        <v>114</v>
      </c>
      <c r="H35" s="32" t="s">
        <v>2</v>
      </c>
      <c r="I35" s="58">
        <v>0.95</v>
      </c>
      <c r="J35" s="58">
        <v>1</v>
      </c>
      <c r="K35" s="16">
        <v>100</v>
      </c>
      <c r="L35" s="68"/>
      <c r="M35" s="33"/>
      <c r="N35" s="16" t="s">
        <v>25</v>
      </c>
      <c r="O35" s="68"/>
    </row>
    <row r="36" spans="1:15" s="1" customFormat="1" ht="45" customHeight="1" x14ac:dyDescent="0.25">
      <c r="A36" s="62"/>
      <c r="B36" s="73"/>
      <c r="C36" s="62"/>
      <c r="D36" s="65"/>
      <c r="E36" s="15" t="s">
        <v>8</v>
      </c>
      <c r="F36" s="19" t="s">
        <v>2</v>
      </c>
      <c r="G36" s="59" t="s">
        <v>115</v>
      </c>
      <c r="H36" s="32" t="s">
        <v>2</v>
      </c>
      <c r="I36" s="58">
        <v>1</v>
      </c>
      <c r="J36" s="58">
        <v>1</v>
      </c>
      <c r="K36" s="16">
        <v>100</v>
      </c>
      <c r="L36" s="68"/>
      <c r="M36" s="33"/>
      <c r="N36" s="16" t="s">
        <v>25</v>
      </c>
      <c r="O36" s="68"/>
    </row>
    <row r="37" spans="1:15" s="1" customFormat="1" ht="45" customHeight="1" x14ac:dyDescent="0.25">
      <c r="A37" s="62"/>
      <c r="B37" s="73"/>
      <c r="C37" s="62"/>
      <c r="D37" s="65"/>
      <c r="E37" s="15" t="s">
        <v>8</v>
      </c>
      <c r="F37" s="19" t="s">
        <v>2</v>
      </c>
      <c r="G37" s="59" t="s">
        <v>116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68"/>
      <c r="M37" s="33"/>
      <c r="N37" s="16" t="s">
        <v>25</v>
      </c>
      <c r="O37" s="68"/>
    </row>
    <row r="38" spans="1:15" s="1" customFormat="1" ht="45" customHeight="1" x14ac:dyDescent="0.25">
      <c r="A38" s="62"/>
      <c r="B38" s="73"/>
      <c r="C38" s="62"/>
      <c r="D38" s="65"/>
      <c r="E38" s="15" t="s">
        <v>8</v>
      </c>
      <c r="F38" s="19" t="s">
        <v>2</v>
      </c>
      <c r="G38" s="59" t="s">
        <v>117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68"/>
      <c r="M38" s="33"/>
      <c r="N38" s="16" t="s">
        <v>25</v>
      </c>
      <c r="O38" s="68"/>
    </row>
    <row r="39" spans="1:15" s="1" customFormat="1" ht="45" customHeight="1" x14ac:dyDescent="0.25">
      <c r="A39" s="62"/>
      <c r="B39" s="73"/>
      <c r="C39" s="62"/>
      <c r="D39" s="65"/>
      <c r="E39" s="15" t="s">
        <v>8</v>
      </c>
      <c r="F39" s="19" t="s">
        <v>2</v>
      </c>
      <c r="G39" s="59" t="s">
        <v>118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68"/>
      <c r="M39" s="33"/>
      <c r="N39" s="16" t="s">
        <v>25</v>
      </c>
      <c r="O39" s="68"/>
    </row>
    <row r="40" spans="1:15" s="1" customFormat="1" ht="45" customHeight="1" x14ac:dyDescent="0.25">
      <c r="A40" s="62"/>
      <c r="B40" s="73"/>
      <c r="C40" s="62"/>
      <c r="D40" s="65"/>
      <c r="E40" s="15" t="s">
        <v>8</v>
      </c>
      <c r="F40" s="19" t="s">
        <v>2</v>
      </c>
      <c r="G40" s="59" t="s">
        <v>119</v>
      </c>
      <c r="H40" s="32" t="s">
        <v>2</v>
      </c>
      <c r="I40" s="58">
        <v>0.98</v>
      </c>
      <c r="J40" s="58">
        <v>1</v>
      </c>
      <c r="K40" s="16">
        <f t="shared" si="1"/>
        <v>102.04081632653062</v>
      </c>
      <c r="L40" s="68"/>
      <c r="M40" s="33"/>
      <c r="N40" s="16" t="s">
        <v>25</v>
      </c>
      <c r="O40" s="68"/>
    </row>
    <row r="41" spans="1:15" s="1" customFormat="1" ht="45" customHeight="1" x14ac:dyDescent="0.25">
      <c r="A41" s="62"/>
      <c r="B41" s="73"/>
      <c r="C41" s="62"/>
      <c r="D41" s="65"/>
      <c r="E41" s="15" t="s">
        <v>8</v>
      </c>
      <c r="F41" s="19" t="s">
        <v>2</v>
      </c>
      <c r="G41" s="59" t="s">
        <v>120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68"/>
      <c r="M41" s="33"/>
      <c r="N41" s="16" t="s">
        <v>25</v>
      </c>
      <c r="O41" s="68"/>
    </row>
    <row r="42" spans="1:15" s="1" customFormat="1" ht="45" customHeight="1" x14ac:dyDescent="0.25">
      <c r="A42" s="62"/>
      <c r="B42" s="73"/>
      <c r="C42" s="62"/>
      <c r="D42" s="65"/>
      <c r="E42" s="15" t="s">
        <v>8</v>
      </c>
      <c r="F42" s="19" t="s">
        <v>2</v>
      </c>
      <c r="G42" s="59" t="s">
        <v>121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68"/>
      <c r="M42" s="33"/>
      <c r="N42" s="16" t="s">
        <v>25</v>
      </c>
      <c r="O42" s="68"/>
    </row>
    <row r="43" spans="1:15" s="1" customFormat="1" ht="45" customHeight="1" x14ac:dyDescent="0.25">
      <c r="A43" s="62"/>
      <c r="B43" s="73"/>
      <c r="C43" s="62"/>
      <c r="D43" s="65"/>
      <c r="E43" s="15" t="s">
        <v>8</v>
      </c>
      <c r="F43" s="19" t="s">
        <v>2</v>
      </c>
      <c r="G43" s="59" t="s">
        <v>122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9"/>
      <c r="M43" s="33"/>
      <c r="N43" s="16" t="s">
        <v>25</v>
      </c>
      <c r="O43" s="68"/>
    </row>
    <row r="44" spans="1:15" s="1" customFormat="1" ht="45" customHeight="1" x14ac:dyDescent="0.25">
      <c r="A44" s="62"/>
      <c r="B44" s="73"/>
      <c r="C44" s="62"/>
      <c r="D44" s="65"/>
      <c r="E44" s="15" t="s">
        <v>9</v>
      </c>
      <c r="F44" s="19" t="s">
        <v>27</v>
      </c>
      <c r="G44" s="26" t="s">
        <v>38</v>
      </c>
      <c r="H44" s="32" t="s">
        <v>24</v>
      </c>
      <c r="I44" s="32">
        <v>102</v>
      </c>
      <c r="J44" s="32">
        <v>112</v>
      </c>
      <c r="K44" s="16">
        <f t="shared" ref="K44:K47" si="2">J44/I44*100</f>
        <v>109.80392156862746</v>
      </c>
      <c r="L44" s="67">
        <f>SUM(K44:K47)/4</f>
        <v>97.763480392156865</v>
      </c>
      <c r="M44" s="54" t="s">
        <v>123</v>
      </c>
      <c r="N44" s="16" t="s">
        <v>25</v>
      </c>
      <c r="O44" s="68"/>
    </row>
    <row r="45" spans="1:15" s="1" customFormat="1" ht="45" customHeight="1" x14ac:dyDescent="0.25">
      <c r="A45" s="62"/>
      <c r="B45" s="73"/>
      <c r="C45" s="62"/>
      <c r="D45" s="65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16</v>
      </c>
      <c r="J45" s="32">
        <v>13</v>
      </c>
      <c r="K45" s="16">
        <f t="shared" si="2"/>
        <v>81.25</v>
      </c>
      <c r="L45" s="68"/>
      <c r="M45" s="54" t="s">
        <v>124</v>
      </c>
      <c r="N45" s="16" t="s">
        <v>25</v>
      </c>
      <c r="O45" s="68"/>
    </row>
    <row r="46" spans="1:15" s="1" customFormat="1" ht="45" customHeight="1" x14ac:dyDescent="0.25">
      <c r="A46" s="62"/>
      <c r="B46" s="73"/>
      <c r="C46" s="62"/>
      <c r="D46" s="65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68"/>
      <c r="M46" s="33"/>
      <c r="N46" s="16" t="s">
        <v>25</v>
      </c>
      <c r="O46" s="68"/>
    </row>
    <row r="47" spans="1:15" s="1" customFormat="1" ht="45" customHeight="1" x14ac:dyDescent="0.25">
      <c r="A47" s="62"/>
      <c r="B47" s="73"/>
      <c r="C47" s="63"/>
      <c r="D47" s="66"/>
      <c r="E47" s="15" t="s">
        <v>9</v>
      </c>
      <c r="F47" s="19" t="s">
        <v>27</v>
      </c>
      <c r="G47" s="26" t="s">
        <v>37</v>
      </c>
      <c r="H47" s="32" t="s">
        <v>24</v>
      </c>
      <c r="I47" s="32">
        <v>2</v>
      </c>
      <c r="J47" s="32">
        <v>2</v>
      </c>
      <c r="K47" s="42">
        <f t="shared" si="2"/>
        <v>100</v>
      </c>
      <c r="L47" s="69"/>
      <c r="M47" s="33"/>
      <c r="N47" s="16" t="s">
        <v>25</v>
      </c>
      <c r="O47" s="69"/>
    </row>
    <row r="48" spans="1:15" s="1" customFormat="1" ht="90" customHeight="1" x14ac:dyDescent="0.25">
      <c r="A48" s="62"/>
      <c r="B48" s="73"/>
      <c r="C48" s="61"/>
      <c r="D48" s="64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0.95</v>
      </c>
      <c r="J48" s="58">
        <v>1</v>
      </c>
      <c r="K48" s="16">
        <f>J48/I48*100</f>
        <v>105.26315789473684</v>
      </c>
      <c r="L48" s="67">
        <f>SUM(K48:K66)/19</f>
        <v>100.27700831024931</v>
      </c>
      <c r="M48" s="33"/>
      <c r="N48" s="16" t="s">
        <v>25</v>
      </c>
      <c r="O48" s="67">
        <f>(L48+L67)/2</f>
        <v>94.305170821791322</v>
      </c>
    </row>
    <row r="49" spans="1:15" s="1" customFormat="1" ht="45" customHeight="1" x14ac:dyDescent="0.25">
      <c r="A49" s="62"/>
      <c r="B49" s="73"/>
      <c r="C49" s="62"/>
      <c r="D49" s="65"/>
      <c r="E49" s="15" t="s">
        <v>8</v>
      </c>
      <c r="F49" s="19" t="s">
        <v>2</v>
      </c>
      <c r="G49" s="48" t="s">
        <v>75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68"/>
      <c r="M49" s="33"/>
      <c r="N49" s="16" t="s">
        <v>25</v>
      </c>
      <c r="O49" s="68"/>
    </row>
    <row r="50" spans="1:15" s="1" customFormat="1" ht="45" customHeight="1" x14ac:dyDescent="0.25">
      <c r="A50" s="62"/>
      <c r="B50" s="73"/>
      <c r="C50" s="62"/>
      <c r="D50" s="65"/>
      <c r="E50" s="15" t="s">
        <v>8</v>
      </c>
      <c r="F50" s="19" t="s">
        <v>2</v>
      </c>
      <c r="G50" s="48" t="s">
        <v>76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68"/>
      <c r="M50" s="33"/>
      <c r="N50" s="16" t="s">
        <v>25</v>
      </c>
      <c r="O50" s="68"/>
    </row>
    <row r="51" spans="1:15" s="1" customFormat="1" ht="45" customHeight="1" x14ac:dyDescent="0.25">
      <c r="A51" s="62"/>
      <c r="B51" s="73"/>
      <c r="C51" s="62"/>
      <c r="D51" s="65"/>
      <c r="E51" s="15" t="s">
        <v>8</v>
      </c>
      <c r="F51" s="19" t="s">
        <v>2</v>
      </c>
      <c r="G51" s="48" t="s">
        <v>77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68"/>
      <c r="M51" s="33"/>
      <c r="N51" s="16" t="s">
        <v>25</v>
      </c>
      <c r="O51" s="68"/>
    </row>
    <row r="52" spans="1:15" s="1" customFormat="1" ht="45" customHeight="1" x14ac:dyDescent="0.25">
      <c r="A52" s="62"/>
      <c r="B52" s="73"/>
      <c r="C52" s="62"/>
      <c r="D52" s="65"/>
      <c r="E52" s="15" t="s">
        <v>8</v>
      </c>
      <c r="F52" s="19" t="s">
        <v>2</v>
      </c>
      <c r="G52" s="48" t="s">
        <v>78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68"/>
      <c r="M52" s="33"/>
      <c r="N52" s="16" t="s">
        <v>25</v>
      </c>
      <c r="O52" s="68"/>
    </row>
    <row r="53" spans="1:15" s="1" customFormat="1" ht="45" customHeight="1" x14ac:dyDescent="0.25">
      <c r="A53" s="62"/>
      <c r="B53" s="73"/>
      <c r="C53" s="62"/>
      <c r="D53" s="65"/>
      <c r="E53" s="15" t="s">
        <v>8</v>
      </c>
      <c r="F53" s="19" t="s">
        <v>2</v>
      </c>
      <c r="G53" s="46" t="s">
        <v>79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68"/>
      <c r="M53" s="33"/>
      <c r="N53" s="16" t="s">
        <v>25</v>
      </c>
      <c r="O53" s="68"/>
    </row>
    <row r="54" spans="1:15" s="1" customFormat="1" ht="45" customHeight="1" x14ac:dyDescent="0.25">
      <c r="A54" s="62"/>
      <c r="B54" s="73"/>
      <c r="C54" s="62"/>
      <c r="D54" s="65"/>
      <c r="E54" s="15" t="s">
        <v>8</v>
      </c>
      <c r="F54" s="19" t="s">
        <v>2</v>
      </c>
      <c r="G54" s="48" t="s">
        <v>80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68"/>
      <c r="M54" s="33"/>
      <c r="N54" s="16" t="s">
        <v>25</v>
      </c>
      <c r="O54" s="68"/>
    </row>
    <row r="55" spans="1:15" s="1" customFormat="1" ht="45" customHeight="1" x14ac:dyDescent="0.25">
      <c r="A55" s="62"/>
      <c r="B55" s="73"/>
      <c r="C55" s="62"/>
      <c r="D55" s="65"/>
      <c r="E55" s="15" t="s">
        <v>8</v>
      </c>
      <c r="F55" s="19" t="s">
        <v>2</v>
      </c>
      <c r="G55" s="48" t="s">
        <v>81</v>
      </c>
      <c r="H55" s="32" t="s">
        <v>2</v>
      </c>
      <c r="I55" s="58">
        <v>1</v>
      </c>
      <c r="J55" s="58">
        <v>1</v>
      </c>
      <c r="K55" s="16">
        <v>100</v>
      </c>
      <c r="L55" s="68"/>
      <c r="M55" s="33"/>
      <c r="N55" s="16" t="s">
        <v>25</v>
      </c>
      <c r="O55" s="68"/>
    </row>
    <row r="56" spans="1:15" s="1" customFormat="1" ht="45" customHeight="1" x14ac:dyDescent="0.25">
      <c r="A56" s="62"/>
      <c r="B56" s="73"/>
      <c r="C56" s="62"/>
      <c r="D56" s="65"/>
      <c r="E56" s="15" t="s">
        <v>8</v>
      </c>
      <c r="F56" s="19" t="s">
        <v>2</v>
      </c>
      <c r="G56" s="48" t="s">
        <v>82</v>
      </c>
      <c r="H56" s="32" t="s">
        <v>2</v>
      </c>
      <c r="I56" s="60">
        <v>0.95</v>
      </c>
      <c r="J56" s="58">
        <v>0.95</v>
      </c>
      <c r="K56" s="16">
        <v>100</v>
      </c>
      <c r="L56" s="68"/>
      <c r="M56" s="33"/>
      <c r="N56" s="16" t="s">
        <v>25</v>
      </c>
      <c r="O56" s="68"/>
    </row>
    <row r="57" spans="1:15" s="1" customFormat="1" ht="45" customHeight="1" x14ac:dyDescent="0.25">
      <c r="A57" s="62"/>
      <c r="B57" s="73"/>
      <c r="C57" s="62"/>
      <c r="D57" s="65"/>
      <c r="E57" s="15" t="s">
        <v>8</v>
      </c>
      <c r="F57" s="19" t="s">
        <v>2</v>
      </c>
      <c r="G57" s="48" t="s">
        <v>83</v>
      </c>
      <c r="H57" s="32" t="s">
        <v>2</v>
      </c>
      <c r="I57" s="58">
        <v>1</v>
      </c>
      <c r="J57" s="58">
        <v>1</v>
      </c>
      <c r="K57" s="16">
        <v>100</v>
      </c>
      <c r="L57" s="68"/>
      <c r="M57" s="33"/>
      <c r="N57" s="16" t="s">
        <v>25</v>
      </c>
      <c r="O57" s="68"/>
    </row>
    <row r="58" spans="1:15" s="1" customFormat="1" ht="45" customHeight="1" x14ac:dyDescent="0.25">
      <c r="A58" s="62"/>
      <c r="B58" s="73"/>
      <c r="C58" s="62"/>
      <c r="D58" s="65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68"/>
      <c r="M58" s="33"/>
      <c r="N58" s="16" t="s">
        <v>25</v>
      </c>
      <c r="O58" s="68"/>
    </row>
    <row r="59" spans="1:15" s="1" customFormat="1" ht="45" customHeight="1" x14ac:dyDescent="0.25">
      <c r="A59" s="62"/>
      <c r="B59" s="73"/>
      <c r="C59" s="62"/>
      <c r="D59" s="65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68"/>
      <c r="M59" s="33"/>
      <c r="N59" s="16" t="s">
        <v>25</v>
      </c>
      <c r="O59" s="68"/>
    </row>
    <row r="60" spans="1:15" s="1" customFormat="1" ht="45" customHeight="1" x14ac:dyDescent="0.25">
      <c r="A60" s="62"/>
      <c r="B60" s="73"/>
      <c r="C60" s="62"/>
      <c r="D60" s="65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68"/>
      <c r="M60" s="33"/>
      <c r="N60" s="16" t="s">
        <v>25</v>
      </c>
      <c r="O60" s="68"/>
    </row>
    <row r="61" spans="1:15" s="1" customFormat="1" ht="45" customHeight="1" x14ac:dyDescent="0.25">
      <c r="A61" s="62"/>
      <c r="B61" s="73"/>
      <c r="C61" s="62"/>
      <c r="D61" s="65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68"/>
      <c r="M61" s="33"/>
      <c r="N61" s="43" t="s">
        <v>25</v>
      </c>
      <c r="O61" s="68"/>
    </row>
    <row r="62" spans="1:15" s="1" customFormat="1" ht="45" customHeight="1" x14ac:dyDescent="0.25">
      <c r="A62" s="62"/>
      <c r="B62" s="73"/>
      <c r="C62" s="62"/>
      <c r="D62" s="65"/>
      <c r="E62" s="45" t="s">
        <v>8</v>
      </c>
      <c r="F62" s="19" t="s">
        <v>2</v>
      </c>
      <c r="G62" s="47" t="s">
        <v>84</v>
      </c>
      <c r="H62" s="32" t="s">
        <v>2</v>
      </c>
      <c r="I62" s="51">
        <v>100</v>
      </c>
      <c r="J62" s="51">
        <v>100</v>
      </c>
      <c r="K62" s="43">
        <v>100</v>
      </c>
      <c r="L62" s="68"/>
      <c r="M62" s="33"/>
      <c r="N62" s="43" t="s">
        <v>25</v>
      </c>
      <c r="O62" s="68"/>
    </row>
    <row r="63" spans="1:15" s="1" customFormat="1" ht="45" customHeight="1" x14ac:dyDescent="0.25">
      <c r="A63" s="62"/>
      <c r="B63" s="73"/>
      <c r="C63" s="62"/>
      <c r="D63" s="65"/>
      <c r="E63" s="45" t="s">
        <v>8</v>
      </c>
      <c r="F63" s="19" t="s">
        <v>2</v>
      </c>
      <c r="G63" s="47" t="s">
        <v>85</v>
      </c>
      <c r="H63" s="32" t="s">
        <v>2</v>
      </c>
      <c r="I63" s="51">
        <v>100</v>
      </c>
      <c r="J63" s="51">
        <v>100</v>
      </c>
      <c r="K63" s="43">
        <v>100</v>
      </c>
      <c r="L63" s="68"/>
      <c r="M63" s="33"/>
      <c r="N63" s="43" t="s">
        <v>25</v>
      </c>
      <c r="O63" s="68"/>
    </row>
    <row r="64" spans="1:15" s="1" customFormat="1" ht="45" customHeight="1" x14ac:dyDescent="0.25">
      <c r="A64" s="62"/>
      <c r="B64" s="73"/>
      <c r="C64" s="62"/>
      <c r="D64" s="65"/>
      <c r="E64" s="45" t="s">
        <v>8</v>
      </c>
      <c r="F64" s="19" t="s">
        <v>2</v>
      </c>
      <c r="G64" s="47" t="s">
        <v>86</v>
      </c>
      <c r="H64" s="32" t="s">
        <v>2</v>
      </c>
      <c r="I64" s="51">
        <v>100</v>
      </c>
      <c r="J64" s="51">
        <v>100</v>
      </c>
      <c r="K64" s="43">
        <v>100</v>
      </c>
      <c r="L64" s="68"/>
      <c r="M64" s="33"/>
      <c r="N64" s="43" t="s">
        <v>25</v>
      </c>
      <c r="O64" s="68"/>
    </row>
    <row r="65" spans="1:15" s="1" customFormat="1" ht="45" customHeight="1" x14ac:dyDescent="0.25">
      <c r="A65" s="62"/>
      <c r="B65" s="73"/>
      <c r="C65" s="62"/>
      <c r="D65" s="65"/>
      <c r="E65" s="45" t="s">
        <v>8</v>
      </c>
      <c r="F65" s="19" t="s">
        <v>2</v>
      </c>
      <c r="G65" s="47" t="s">
        <v>87</v>
      </c>
      <c r="H65" s="32" t="s">
        <v>2</v>
      </c>
      <c r="I65" s="51">
        <v>95</v>
      </c>
      <c r="J65" s="51">
        <v>95</v>
      </c>
      <c r="K65" s="43">
        <v>100</v>
      </c>
      <c r="L65" s="68"/>
      <c r="M65" s="33"/>
      <c r="N65" s="43" t="s">
        <v>25</v>
      </c>
      <c r="O65" s="68"/>
    </row>
    <row r="66" spans="1:15" s="1" customFormat="1" ht="45" customHeight="1" x14ac:dyDescent="0.25">
      <c r="A66" s="62"/>
      <c r="B66" s="73"/>
      <c r="C66" s="62"/>
      <c r="D66" s="65"/>
      <c r="E66" s="45" t="s">
        <v>8</v>
      </c>
      <c r="F66" s="19" t="s">
        <v>2</v>
      </c>
      <c r="G66" s="47" t="s">
        <v>88</v>
      </c>
      <c r="H66" s="32" t="s">
        <v>2</v>
      </c>
      <c r="I66" s="51">
        <v>100</v>
      </c>
      <c r="J66" s="51">
        <v>100</v>
      </c>
      <c r="K66" s="43">
        <v>100</v>
      </c>
      <c r="L66" s="69"/>
      <c r="M66" s="33"/>
      <c r="N66" s="43" t="s">
        <v>25</v>
      </c>
      <c r="O66" s="68"/>
    </row>
    <row r="67" spans="1:15" s="1" customFormat="1" ht="45" customHeight="1" x14ac:dyDescent="0.25">
      <c r="A67" s="62"/>
      <c r="B67" s="73"/>
      <c r="C67" s="62"/>
      <c r="D67" s="65"/>
      <c r="E67" s="15" t="s">
        <v>9</v>
      </c>
      <c r="F67" s="19" t="s">
        <v>27</v>
      </c>
      <c r="G67" s="26" t="s">
        <v>125</v>
      </c>
      <c r="H67" s="32" t="s">
        <v>24</v>
      </c>
      <c r="I67" s="32">
        <v>0</v>
      </c>
      <c r="J67" s="32">
        <v>0</v>
      </c>
      <c r="K67" s="16">
        <v>100</v>
      </c>
      <c r="L67" s="67">
        <f>SUM(K67:K69)/3</f>
        <v>88.333333333333329</v>
      </c>
      <c r="M67" s="33"/>
      <c r="N67" s="16" t="s">
        <v>25</v>
      </c>
      <c r="O67" s="68"/>
    </row>
    <row r="68" spans="1:15" s="1" customFormat="1" ht="45" customHeight="1" x14ac:dyDescent="0.25">
      <c r="A68" s="62"/>
      <c r="B68" s="73"/>
      <c r="C68" s="62"/>
      <c r="D68" s="65"/>
      <c r="E68" s="15" t="s">
        <v>9</v>
      </c>
      <c r="F68" s="19" t="s">
        <v>27</v>
      </c>
      <c r="G68" s="26" t="s">
        <v>40</v>
      </c>
      <c r="H68" s="32" t="s">
        <v>24</v>
      </c>
      <c r="I68" s="32">
        <v>20</v>
      </c>
      <c r="J68" s="32">
        <v>13</v>
      </c>
      <c r="K68" s="16">
        <f>J68/I68*100</f>
        <v>65</v>
      </c>
      <c r="L68" s="68"/>
      <c r="M68" s="54" t="s">
        <v>126</v>
      </c>
      <c r="N68" s="16" t="s">
        <v>25</v>
      </c>
      <c r="O68" s="68"/>
    </row>
    <row r="69" spans="1:15" s="1" customFormat="1" ht="45" customHeight="1" x14ac:dyDescent="0.25">
      <c r="A69" s="62"/>
      <c r="B69" s="73"/>
      <c r="C69" s="63"/>
      <c r="D69" s="65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68"/>
      <c r="M69" s="33"/>
      <c r="N69" s="16" t="s">
        <v>25</v>
      </c>
      <c r="O69" s="68"/>
    </row>
    <row r="70" spans="1:15" ht="49.5" customHeight="1" x14ac:dyDescent="0.25">
      <c r="A70" s="62"/>
      <c r="B70" s="73"/>
      <c r="C70" s="61"/>
      <c r="D70" s="64" t="s">
        <v>89</v>
      </c>
      <c r="E70" s="15" t="s">
        <v>8</v>
      </c>
      <c r="F70" s="19" t="s">
        <v>2</v>
      </c>
      <c r="G70" s="55" t="s">
        <v>90</v>
      </c>
      <c r="H70" s="9" t="s">
        <v>2</v>
      </c>
      <c r="I70" s="50">
        <v>0</v>
      </c>
      <c r="J70" s="50">
        <v>0</v>
      </c>
      <c r="K70" s="35">
        <v>100</v>
      </c>
      <c r="L70" s="67">
        <f>SUM(K70:K74)/5</f>
        <v>110</v>
      </c>
      <c r="M70" s="16"/>
      <c r="N70" s="43" t="s">
        <v>25</v>
      </c>
      <c r="O70" s="67">
        <f>(L70+L75)/2</f>
        <v>69.557296887177372</v>
      </c>
    </row>
    <row r="71" spans="1:15" s="1" customFormat="1" ht="73.5" customHeight="1" x14ac:dyDescent="0.25">
      <c r="A71" s="62"/>
      <c r="B71" s="73"/>
      <c r="C71" s="62"/>
      <c r="D71" s="65"/>
      <c r="E71" s="15" t="s">
        <v>8</v>
      </c>
      <c r="F71" s="19" t="s">
        <v>2</v>
      </c>
      <c r="G71" s="56" t="s">
        <v>91</v>
      </c>
      <c r="H71" s="9" t="s">
        <v>2</v>
      </c>
      <c r="I71" s="52">
        <v>0</v>
      </c>
      <c r="J71" s="52">
        <v>0</v>
      </c>
      <c r="K71" s="35">
        <v>100</v>
      </c>
      <c r="L71" s="68"/>
      <c r="M71" s="16"/>
      <c r="N71" s="43" t="s">
        <v>25</v>
      </c>
      <c r="O71" s="68"/>
    </row>
    <row r="72" spans="1:15" s="1" customFormat="1" ht="73.5" customHeight="1" x14ac:dyDescent="0.25">
      <c r="A72" s="62"/>
      <c r="B72" s="73"/>
      <c r="C72" s="62"/>
      <c r="D72" s="65"/>
      <c r="E72" s="15" t="s">
        <v>8</v>
      </c>
      <c r="F72" s="19" t="s">
        <v>2</v>
      </c>
      <c r="G72" s="56" t="s">
        <v>92</v>
      </c>
      <c r="H72" s="9" t="s">
        <v>2</v>
      </c>
      <c r="I72" s="52">
        <v>10</v>
      </c>
      <c r="J72" s="52">
        <v>15</v>
      </c>
      <c r="K72" s="35">
        <f>J72/I72*100</f>
        <v>150</v>
      </c>
      <c r="L72" s="68"/>
      <c r="M72" s="54" t="s">
        <v>127</v>
      </c>
      <c r="N72" s="43" t="s">
        <v>25</v>
      </c>
      <c r="O72" s="68"/>
    </row>
    <row r="73" spans="1:15" s="1" customFormat="1" ht="73.5" customHeight="1" x14ac:dyDescent="0.25">
      <c r="A73" s="62"/>
      <c r="B73" s="73"/>
      <c r="C73" s="62"/>
      <c r="D73" s="65"/>
      <c r="E73" s="15" t="s">
        <v>8</v>
      </c>
      <c r="F73" s="19" t="s">
        <v>2</v>
      </c>
      <c r="G73" s="56" t="s">
        <v>93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68"/>
      <c r="M73" s="16"/>
      <c r="N73" s="16"/>
      <c r="O73" s="68"/>
    </row>
    <row r="74" spans="1:15" s="1" customFormat="1" ht="69" customHeight="1" x14ac:dyDescent="0.25">
      <c r="A74" s="62"/>
      <c r="B74" s="73"/>
      <c r="C74" s="62"/>
      <c r="D74" s="65"/>
      <c r="E74" s="15" t="s">
        <v>8</v>
      </c>
      <c r="F74" s="19" t="s">
        <v>2</v>
      </c>
      <c r="G74" s="57" t="s">
        <v>94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9"/>
      <c r="M74" s="16"/>
      <c r="N74" s="16" t="s">
        <v>25</v>
      </c>
      <c r="O74" s="68"/>
    </row>
    <row r="75" spans="1:15" s="1" customFormat="1" ht="55.5" customHeight="1" x14ac:dyDescent="0.25">
      <c r="A75" s="62"/>
      <c r="B75" s="73"/>
      <c r="C75" s="62"/>
      <c r="D75" s="65"/>
      <c r="E75" s="45" t="s">
        <v>9</v>
      </c>
      <c r="F75" s="19" t="s">
        <v>95</v>
      </c>
      <c r="G75" s="26" t="s">
        <v>96</v>
      </c>
      <c r="H75" s="32" t="s">
        <v>101</v>
      </c>
      <c r="I75" s="32">
        <v>8152</v>
      </c>
      <c r="J75" s="32">
        <v>3307</v>
      </c>
      <c r="K75" s="35">
        <f t="shared" ref="K75:K78" si="5">J75/I75*100</f>
        <v>40.566732090284589</v>
      </c>
      <c r="L75" s="67">
        <f>(K75+K76+K77+K78+K79)/5</f>
        <v>29.114593774354756</v>
      </c>
      <c r="M75" s="43"/>
      <c r="N75" s="43" t="s">
        <v>25</v>
      </c>
      <c r="O75" s="68"/>
    </row>
    <row r="76" spans="1:15" s="1" customFormat="1" ht="55.5" customHeight="1" x14ac:dyDescent="0.25">
      <c r="A76" s="62"/>
      <c r="B76" s="73"/>
      <c r="C76" s="62"/>
      <c r="D76" s="65"/>
      <c r="E76" s="45" t="s">
        <v>9</v>
      </c>
      <c r="F76" s="19" t="s">
        <v>95</v>
      </c>
      <c r="G76" s="26" t="s">
        <v>97</v>
      </c>
      <c r="H76" s="32" t="s">
        <v>101</v>
      </c>
      <c r="I76" s="32">
        <v>6612</v>
      </c>
      <c r="J76" s="32">
        <v>1103</v>
      </c>
      <c r="K76" s="35">
        <f t="shared" si="5"/>
        <v>16.681790683605566</v>
      </c>
      <c r="L76" s="68"/>
      <c r="M76" s="43"/>
      <c r="N76" s="43" t="s">
        <v>25</v>
      </c>
      <c r="O76" s="68"/>
    </row>
    <row r="77" spans="1:15" s="1" customFormat="1" ht="55.5" customHeight="1" x14ac:dyDescent="0.25">
      <c r="A77" s="62"/>
      <c r="B77" s="73"/>
      <c r="C77" s="62"/>
      <c r="D77" s="65"/>
      <c r="E77" s="45" t="s">
        <v>9</v>
      </c>
      <c r="F77" s="19" t="s">
        <v>95</v>
      </c>
      <c r="G77" s="26" t="s">
        <v>98</v>
      </c>
      <c r="H77" s="32" t="s">
        <v>101</v>
      </c>
      <c r="I77" s="32">
        <v>9216</v>
      </c>
      <c r="J77" s="32">
        <v>2714</v>
      </c>
      <c r="K77" s="35">
        <f t="shared" si="5"/>
        <v>29.448784722222221</v>
      </c>
      <c r="L77" s="68"/>
      <c r="M77" s="43"/>
      <c r="N77" s="43" t="s">
        <v>25</v>
      </c>
      <c r="O77" s="68"/>
    </row>
    <row r="78" spans="1:15" s="1" customFormat="1" ht="55.5" customHeight="1" x14ac:dyDescent="0.25">
      <c r="A78" s="62"/>
      <c r="B78" s="73"/>
      <c r="C78" s="62"/>
      <c r="D78" s="65"/>
      <c r="E78" s="45" t="s">
        <v>9</v>
      </c>
      <c r="F78" s="19" t="s">
        <v>95</v>
      </c>
      <c r="G78" s="26" t="s">
        <v>99</v>
      </c>
      <c r="H78" s="32" t="s">
        <v>101</v>
      </c>
      <c r="I78" s="32">
        <v>3024</v>
      </c>
      <c r="J78" s="32">
        <v>890</v>
      </c>
      <c r="K78" s="35">
        <f t="shared" si="5"/>
        <v>29.43121693121693</v>
      </c>
      <c r="L78" s="68"/>
      <c r="M78" s="43"/>
      <c r="N78" s="43" t="s">
        <v>25</v>
      </c>
      <c r="O78" s="68"/>
    </row>
    <row r="79" spans="1:15" s="1" customFormat="1" ht="55.5" customHeight="1" x14ac:dyDescent="0.25">
      <c r="A79" s="62"/>
      <c r="B79" s="73"/>
      <c r="C79" s="63"/>
      <c r="D79" s="66"/>
      <c r="E79" s="15" t="s">
        <v>9</v>
      </c>
      <c r="F79" s="19" t="s">
        <v>95</v>
      </c>
      <c r="G79" s="26" t="s">
        <v>100</v>
      </c>
      <c r="H79" s="32" t="s">
        <v>101</v>
      </c>
      <c r="I79" s="32">
        <v>2880</v>
      </c>
      <c r="J79" s="32">
        <v>848</v>
      </c>
      <c r="K79" s="35">
        <f t="shared" si="4"/>
        <v>29.444444444444446</v>
      </c>
      <c r="L79" s="69"/>
      <c r="M79" s="16"/>
      <c r="N79" s="16" t="s">
        <v>25</v>
      </c>
      <c r="O79" s="69"/>
    </row>
    <row r="80" spans="1:15" s="1" customFormat="1" ht="49.5" customHeight="1" x14ac:dyDescent="0.25">
      <c r="A80" s="62"/>
      <c r="B80" s="73"/>
      <c r="C80" s="44"/>
      <c r="D80" s="64" t="s">
        <v>102</v>
      </c>
      <c r="E80" s="45" t="s">
        <v>8</v>
      </c>
      <c r="F80" s="19" t="s">
        <v>2</v>
      </c>
      <c r="G80" s="55" t="s">
        <v>103</v>
      </c>
      <c r="H80" s="9" t="s">
        <v>2</v>
      </c>
      <c r="I80" s="50">
        <v>0</v>
      </c>
      <c r="J80" s="50">
        <v>0</v>
      </c>
      <c r="K80" s="35">
        <v>100</v>
      </c>
      <c r="L80" s="67">
        <f>SUM(K80:K84)/5</f>
        <v>100</v>
      </c>
      <c r="M80" s="43"/>
      <c r="N80" s="43" t="s">
        <v>25</v>
      </c>
      <c r="O80" s="67">
        <f>(L80+L85)/2</f>
        <v>65</v>
      </c>
    </row>
    <row r="81" spans="1:15" s="1" customFormat="1" ht="73.5" customHeight="1" x14ac:dyDescent="0.25">
      <c r="A81" s="62"/>
      <c r="B81" s="73"/>
      <c r="C81" s="44"/>
      <c r="D81" s="65"/>
      <c r="E81" s="45" t="s">
        <v>8</v>
      </c>
      <c r="F81" s="19" t="s">
        <v>2</v>
      </c>
      <c r="G81" s="56" t="s">
        <v>91</v>
      </c>
      <c r="H81" s="9" t="s">
        <v>2</v>
      </c>
      <c r="I81" s="52">
        <v>0</v>
      </c>
      <c r="J81" s="52">
        <v>0</v>
      </c>
      <c r="K81" s="35">
        <v>100</v>
      </c>
      <c r="L81" s="68"/>
      <c r="M81" s="43"/>
      <c r="N81" s="43" t="s">
        <v>25</v>
      </c>
      <c r="O81" s="68"/>
    </row>
    <row r="82" spans="1:15" s="1" customFormat="1" ht="73.5" customHeight="1" x14ac:dyDescent="0.25">
      <c r="A82" s="62"/>
      <c r="B82" s="73"/>
      <c r="C82" s="44"/>
      <c r="D82" s="65"/>
      <c r="E82" s="45" t="s">
        <v>8</v>
      </c>
      <c r="F82" s="19" t="s">
        <v>2</v>
      </c>
      <c r="G82" s="56" t="s">
        <v>92</v>
      </c>
      <c r="H82" s="9" t="s">
        <v>2</v>
      </c>
      <c r="I82" s="52">
        <v>10</v>
      </c>
      <c r="J82" s="52">
        <v>10</v>
      </c>
      <c r="K82" s="35">
        <v>100</v>
      </c>
      <c r="L82" s="68"/>
      <c r="M82" s="43"/>
      <c r="N82" s="43" t="s">
        <v>25</v>
      </c>
      <c r="O82" s="68"/>
    </row>
    <row r="83" spans="1:15" s="1" customFormat="1" ht="73.5" customHeight="1" x14ac:dyDescent="0.25">
      <c r="A83" s="62"/>
      <c r="B83" s="73"/>
      <c r="C83" s="44"/>
      <c r="D83" s="65"/>
      <c r="E83" s="45" t="s">
        <v>8</v>
      </c>
      <c r="F83" s="19" t="s">
        <v>2</v>
      </c>
      <c r="G83" s="56" t="s">
        <v>93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68"/>
      <c r="M83" s="43"/>
      <c r="N83" s="43"/>
      <c r="O83" s="68"/>
    </row>
    <row r="84" spans="1:15" s="1" customFormat="1" ht="69" customHeight="1" x14ac:dyDescent="0.25">
      <c r="A84" s="62"/>
      <c r="B84" s="73"/>
      <c r="C84" s="44"/>
      <c r="D84" s="65"/>
      <c r="E84" s="45" t="s">
        <v>8</v>
      </c>
      <c r="F84" s="19" t="s">
        <v>2</v>
      </c>
      <c r="G84" s="57" t="s">
        <v>94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9"/>
      <c r="M84" s="43"/>
      <c r="N84" s="43" t="s">
        <v>25</v>
      </c>
      <c r="O84" s="68"/>
    </row>
    <row r="85" spans="1:15" s="1" customFormat="1" ht="55.5" customHeight="1" x14ac:dyDescent="0.25">
      <c r="A85" s="62"/>
      <c r="B85" s="73"/>
      <c r="C85" s="44"/>
      <c r="D85" s="65"/>
      <c r="E85" s="45" t="s">
        <v>9</v>
      </c>
      <c r="F85" s="19" t="s">
        <v>95</v>
      </c>
      <c r="G85" s="26" t="s">
        <v>97</v>
      </c>
      <c r="H85" s="32" t="s">
        <v>101</v>
      </c>
      <c r="I85" s="32">
        <v>800</v>
      </c>
      <c r="J85" s="32">
        <v>480</v>
      </c>
      <c r="K85" s="35">
        <f t="shared" si="6"/>
        <v>60</v>
      </c>
      <c r="L85" s="67">
        <f>(K85+K86)/2</f>
        <v>30</v>
      </c>
      <c r="M85" s="43"/>
      <c r="N85" s="43" t="s">
        <v>25</v>
      </c>
      <c r="O85" s="68"/>
    </row>
    <row r="86" spans="1:15" s="1" customFormat="1" ht="55.5" customHeight="1" x14ac:dyDescent="0.25">
      <c r="A86" s="62"/>
      <c r="B86" s="73"/>
      <c r="C86" s="44"/>
      <c r="D86" s="66"/>
      <c r="E86" s="45" t="s">
        <v>9</v>
      </c>
      <c r="F86" s="19" t="s">
        <v>95</v>
      </c>
      <c r="G86" s="26" t="s">
        <v>107</v>
      </c>
      <c r="H86" s="32" t="s">
        <v>101</v>
      </c>
      <c r="I86" s="32">
        <v>270</v>
      </c>
      <c r="J86" s="32">
        <v>0</v>
      </c>
      <c r="K86" s="35">
        <f t="shared" si="6"/>
        <v>0</v>
      </c>
      <c r="L86" s="69"/>
      <c r="M86" s="54" t="s">
        <v>104</v>
      </c>
      <c r="N86" s="43" t="s">
        <v>25</v>
      </c>
      <c r="O86" s="69"/>
    </row>
    <row r="87" spans="1:15" s="1" customFormat="1" ht="75.75" customHeight="1" x14ac:dyDescent="0.25">
      <c r="A87" s="62"/>
      <c r="B87" s="73"/>
      <c r="C87" s="61"/>
      <c r="D87" s="64" t="s">
        <v>30</v>
      </c>
      <c r="E87" s="15" t="s">
        <v>8</v>
      </c>
      <c r="F87" s="19" t="s">
        <v>2</v>
      </c>
      <c r="G87" s="2" t="s">
        <v>41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7">
        <f>SUM(K87:K89)/3</f>
        <v>100</v>
      </c>
      <c r="M87" s="16"/>
      <c r="N87" s="16" t="s">
        <v>25</v>
      </c>
      <c r="O87" s="67">
        <f>(L87+L90)/2</f>
        <v>50</v>
      </c>
    </row>
    <row r="88" spans="1:15" s="1" customFormat="1" ht="55.5" customHeight="1" x14ac:dyDescent="0.25">
      <c r="A88" s="62"/>
      <c r="B88" s="73"/>
      <c r="C88" s="62"/>
      <c r="D88" s="65"/>
      <c r="E88" s="15" t="s">
        <v>8</v>
      </c>
      <c r="F88" s="19" t="s">
        <v>2</v>
      </c>
      <c r="G88" s="2" t="s">
        <v>42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68"/>
      <c r="M88" s="16"/>
      <c r="N88" s="16" t="s">
        <v>25</v>
      </c>
      <c r="O88" s="68"/>
    </row>
    <row r="89" spans="1:15" s="1" customFormat="1" ht="55.5" customHeight="1" x14ac:dyDescent="0.25">
      <c r="A89" s="62"/>
      <c r="B89" s="73"/>
      <c r="C89" s="62"/>
      <c r="D89" s="65"/>
      <c r="E89" s="15" t="s">
        <v>8</v>
      </c>
      <c r="F89" s="19" t="s">
        <v>2</v>
      </c>
      <c r="G89" s="2" t="s">
        <v>43</v>
      </c>
      <c r="H89" s="9" t="s">
        <v>2</v>
      </c>
      <c r="I89" s="34">
        <v>95</v>
      </c>
      <c r="J89" s="32">
        <v>95</v>
      </c>
      <c r="K89" s="35">
        <v>100</v>
      </c>
      <c r="L89" s="69"/>
      <c r="M89" s="16"/>
      <c r="N89" s="16" t="s">
        <v>25</v>
      </c>
      <c r="O89" s="68"/>
    </row>
    <row r="90" spans="1:15" s="1" customFormat="1" ht="55.5" customHeight="1" x14ac:dyDescent="0.25">
      <c r="A90" s="62"/>
      <c r="B90" s="73"/>
      <c r="C90" s="63"/>
      <c r="D90" s="66"/>
      <c r="E90" s="15" t="s">
        <v>9</v>
      </c>
      <c r="F90" s="19" t="s">
        <v>27</v>
      </c>
      <c r="G90" s="26" t="s">
        <v>26</v>
      </c>
      <c r="H90" s="32" t="s">
        <v>28</v>
      </c>
      <c r="I90" s="32">
        <v>60</v>
      </c>
      <c r="J90" s="32">
        <v>0</v>
      </c>
      <c r="K90" s="35">
        <v>0</v>
      </c>
      <c r="L90" s="16">
        <f>K90/1</f>
        <v>0</v>
      </c>
      <c r="M90" s="54" t="s">
        <v>105</v>
      </c>
      <c r="N90" s="16" t="s">
        <v>25</v>
      </c>
      <c r="O90" s="69"/>
    </row>
    <row r="91" spans="1:15" s="1" customFormat="1" ht="55.5" customHeight="1" x14ac:dyDescent="0.25">
      <c r="A91" s="62"/>
      <c r="B91" s="73"/>
      <c r="C91" s="76"/>
      <c r="D91" s="75" t="s">
        <v>31</v>
      </c>
      <c r="E91" s="15" t="s">
        <v>8</v>
      </c>
      <c r="F91" s="19" t="s">
        <v>2</v>
      </c>
      <c r="G91" s="10" t="s">
        <v>44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80">
        <f>(L91+L92)/2</f>
        <v>100</v>
      </c>
    </row>
    <row r="92" spans="1:15" s="1" customFormat="1" ht="55.5" customHeight="1" x14ac:dyDescent="0.25">
      <c r="A92" s="62"/>
      <c r="B92" s="73"/>
      <c r="C92" s="76"/>
      <c r="D92" s="75"/>
      <c r="E92" s="15" t="s">
        <v>9</v>
      </c>
      <c r="F92" s="19" t="s">
        <v>27</v>
      </c>
      <c r="G92" s="21" t="s">
        <v>50</v>
      </c>
      <c r="H92" s="19" t="s">
        <v>28</v>
      </c>
      <c r="I92" s="36">
        <v>111</v>
      </c>
      <c r="J92" s="36">
        <v>111</v>
      </c>
      <c r="K92" s="35">
        <f>J92/I92*100</f>
        <v>100</v>
      </c>
      <c r="L92" s="16">
        <f>K92/1</f>
        <v>100</v>
      </c>
      <c r="M92" s="16"/>
      <c r="N92" s="16" t="s">
        <v>25</v>
      </c>
      <c r="O92" s="80"/>
    </row>
    <row r="93" spans="1:15" s="1" customFormat="1" ht="51.75" customHeight="1" x14ac:dyDescent="0.25">
      <c r="A93" s="62"/>
      <c r="B93" s="73"/>
      <c r="C93" s="61"/>
      <c r="D93" s="64" t="s">
        <v>51</v>
      </c>
      <c r="E93" s="15" t="s">
        <v>8</v>
      </c>
      <c r="F93" s="19" t="s">
        <v>2</v>
      </c>
      <c r="G93" s="10" t="s">
        <v>45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77">
        <f>SUM(K93:K98)/6</f>
        <v>100</v>
      </c>
      <c r="M93" s="16"/>
      <c r="N93" s="16" t="s">
        <v>25</v>
      </c>
      <c r="O93" s="67">
        <f>(L93+L99)/2</f>
        <v>95.138888888888886</v>
      </c>
    </row>
    <row r="94" spans="1:15" ht="46.5" customHeight="1" x14ac:dyDescent="0.25">
      <c r="A94" s="62"/>
      <c r="B94" s="73"/>
      <c r="C94" s="62"/>
      <c r="D94" s="65"/>
      <c r="E94" s="15" t="s">
        <v>8</v>
      </c>
      <c r="F94" s="19" t="s">
        <v>2</v>
      </c>
      <c r="G94" s="10" t="s">
        <v>52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78"/>
      <c r="M94" s="16"/>
      <c r="N94" s="16" t="s">
        <v>25</v>
      </c>
      <c r="O94" s="68"/>
    </row>
    <row r="95" spans="1:15" s="1" customFormat="1" ht="46.5" customHeight="1" x14ac:dyDescent="0.25">
      <c r="A95" s="62"/>
      <c r="B95" s="73"/>
      <c r="C95" s="62"/>
      <c r="D95" s="65"/>
      <c r="E95" s="15" t="s">
        <v>8</v>
      </c>
      <c r="F95" s="19" t="s">
        <v>2</v>
      </c>
      <c r="G95" s="10" t="s">
        <v>46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78"/>
      <c r="M95" s="16"/>
      <c r="N95" s="16" t="s">
        <v>25</v>
      </c>
      <c r="O95" s="68"/>
    </row>
    <row r="96" spans="1:15" s="1" customFormat="1" ht="46.5" customHeight="1" x14ac:dyDescent="0.25">
      <c r="A96" s="62"/>
      <c r="B96" s="73"/>
      <c r="C96" s="62"/>
      <c r="D96" s="65"/>
      <c r="E96" s="15" t="s">
        <v>8</v>
      </c>
      <c r="F96" s="19" t="s">
        <v>2</v>
      </c>
      <c r="G96" s="10" t="s">
        <v>47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78"/>
      <c r="M96" s="16"/>
      <c r="N96" s="16" t="s">
        <v>25</v>
      </c>
      <c r="O96" s="68"/>
    </row>
    <row r="97" spans="1:15" s="1" customFormat="1" ht="46.5" customHeight="1" x14ac:dyDescent="0.25">
      <c r="A97" s="62"/>
      <c r="B97" s="73"/>
      <c r="C97" s="62"/>
      <c r="D97" s="65"/>
      <c r="E97" s="15" t="s">
        <v>8</v>
      </c>
      <c r="F97" s="19" t="s">
        <v>2</v>
      </c>
      <c r="G97" s="10" t="s">
        <v>48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78"/>
      <c r="M97" s="16"/>
      <c r="N97" s="16" t="s">
        <v>25</v>
      </c>
      <c r="O97" s="68"/>
    </row>
    <row r="98" spans="1:15" s="1" customFormat="1" ht="46.5" customHeight="1" x14ac:dyDescent="0.25">
      <c r="A98" s="62"/>
      <c r="B98" s="73"/>
      <c r="C98" s="62"/>
      <c r="D98" s="65"/>
      <c r="E98" s="15" t="s">
        <v>8</v>
      </c>
      <c r="F98" s="19" t="s">
        <v>2</v>
      </c>
      <c r="G98" s="10" t="s">
        <v>49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79"/>
      <c r="M98" s="16"/>
      <c r="N98" s="16" t="s">
        <v>25</v>
      </c>
      <c r="O98" s="68"/>
    </row>
    <row r="99" spans="1:15" s="1" customFormat="1" ht="46.5" customHeight="1" x14ac:dyDescent="0.25">
      <c r="A99" s="62"/>
      <c r="B99" s="73"/>
      <c r="C99" s="62"/>
      <c r="D99" s="65"/>
      <c r="E99" s="15" t="s">
        <v>9</v>
      </c>
      <c r="F99" s="19" t="s">
        <v>27</v>
      </c>
      <c r="G99" s="10" t="s">
        <v>53</v>
      </c>
      <c r="H99" s="9" t="s">
        <v>28</v>
      </c>
      <c r="I99" s="32">
        <v>112</v>
      </c>
      <c r="J99" s="32">
        <v>110</v>
      </c>
      <c r="K99" s="35">
        <f t="shared" si="8"/>
        <v>98.214285714285708</v>
      </c>
      <c r="L99" s="70">
        <f>SUM(K99:K101)/3</f>
        <v>90.277777777777771</v>
      </c>
      <c r="M99" s="54" t="s">
        <v>128</v>
      </c>
      <c r="N99" s="16" t="s">
        <v>25</v>
      </c>
      <c r="O99" s="68"/>
    </row>
    <row r="100" spans="1:15" s="1" customFormat="1" ht="46.5" customHeight="1" x14ac:dyDescent="0.25">
      <c r="A100" s="62"/>
      <c r="B100" s="73"/>
      <c r="C100" s="62"/>
      <c r="D100" s="65"/>
      <c r="E100" s="15" t="s">
        <v>9</v>
      </c>
      <c r="F100" s="19" t="s">
        <v>27</v>
      </c>
      <c r="G100" s="10" t="s">
        <v>54</v>
      </c>
      <c r="H100" s="9" t="s">
        <v>28</v>
      </c>
      <c r="I100" s="32">
        <v>84</v>
      </c>
      <c r="J100" s="32">
        <v>103</v>
      </c>
      <c r="K100" s="35">
        <f t="shared" si="8"/>
        <v>122.61904761904762</v>
      </c>
      <c r="L100" s="70"/>
      <c r="M100" s="16"/>
      <c r="N100" s="16" t="s">
        <v>25</v>
      </c>
      <c r="O100" s="68"/>
    </row>
    <row r="101" spans="1:15" s="1" customFormat="1" ht="46.5" customHeight="1" x14ac:dyDescent="0.25">
      <c r="A101" s="63"/>
      <c r="B101" s="74"/>
      <c r="C101" s="63"/>
      <c r="D101" s="66"/>
      <c r="E101" s="15" t="s">
        <v>9</v>
      </c>
      <c r="F101" s="19" t="s">
        <v>27</v>
      </c>
      <c r="G101" s="10" t="s">
        <v>55</v>
      </c>
      <c r="H101" s="9" t="s">
        <v>28</v>
      </c>
      <c r="I101" s="32">
        <v>20</v>
      </c>
      <c r="J101" s="32">
        <v>10</v>
      </c>
      <c r="K101" s="35">
        <f t="shared" si="8"/>
        <v>50</v>
      </c>
      <c r="L101" s="70"/>
      <c r="M101" s="54" t="s">
        <v>106</v>
      </c>
      <c r="N101" s="16" t="s">
        <v>25</v>
      </c>
      <c r="O101" s="69"/>
    </row>
    <row r="102" spans="1:15" x14ac:dyDescent="0.25">
      <c r="A102" s="8"/>
      <c r="B102" s="7"/>
      <c r="C102" s="7"/>
      <c r="D102" s="7"/>
      <c r="E102" s="20"/>
      <c r="F102" s="20"/>
      <c r="G102" s="27"/>
      <c r="H102" s="20"/>
      <c r="I102" s="20"/>
      <c r="J102" s="20"/>
      <c r="K102" s="38"/>
      <c r="L102" s="17"/>
      <c r="M102" s="38"/>
      <c r="N102" s="38"/>
      <c r="O102" s="39"/>
    </row>
    <row r="103" spans="1:15" x14ac:dyDescent="0.25">
      <c r="A103" s="6"/>
    </row>
  </sheetData>
  <mergeCells count="39"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  <mergeCell ref="L14:L26"/>
    <mergeCell ref="L27:L30"/>
    <mergeCell ref="O70:O79"/>
    <mergeCell ref="O14:O30"/>
    <mergeCell ref="O87:O90"/>
    <mergeCell ref="O31:O4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C87:C90"/>
    <mergeCell ref="D87:D90"/>
    <mergeCell ref="L87:L89"/>
    <mergeCell ref="C93:C101"/>
    <mergeCell ref="D93:D101"/>
    <mergeCell ref="L99:L10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Преображенская СОШ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2024-03-29T15:13:10Z</dcterms:modified>
</cp:coreProperties>
</file>