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тепновская СОШ" sheetId="1" r:id="rId1"/>
  </sheets>
  <definedNames>
    <definedName name="_xlnm.Print_Area" localSheetId="0">'Степновская СОШ'!$A$1:$K$13</definedName>
  </definedNames>
  <calcPr calcId="144525"/>
</workbook>
</file>

<file path=xl/calcChain.xml><?xml version="1.0" encoding="utf-8"?>
<calcChain xmlns="http://schemas.openxmlformats.org/spreadsheetml/2006/main">
  <c r="H12" i="1" l="1"/>
  <c r="H11" i="1"/>
  <c r="H9" i="1"/>
  <c r="K8" i="1"/>
  <c r="I8" i="1"/>
  <c r="I7" i="1"/>
  <c r="I6" i="1"/>
  <c r="K7" i="1"/>
  <c r="E7" i="1" l="1"/>
  <c r="G7" i="1" s="1"/>
  <c r="E8" i="1"/>
  <c r="E9" i="1"/>
  <c r="G9" i="1" s="1"/>
  <c r="E10" i="1"/>
  <c r="E11" i="1"/>
  <c r="G11" i="1" s="1"/>
  <c r="E12" i="1"/>
  <c r="G12" i="1" s="1"/>
  <c r="E6" i="1"/>
  <c r="G6" i="1" s="1"/>
  <c r="G8" i="1" l="1"/>
  <c r="G10" i="1"/>
  <c r="D9" i="1"/>
  <c r="D8" i="1"/>
  <c r="D7" i="1"/>
  <c r="D6" i="1"/>
  <c r="G13" i="1" l="1"/>
  <c r="I10" i="1"/>
  <c r="K6" i="1" l="1"/>
  <c r="H10" i="1"/>
  <c r="J6" i="1" l="1"/>
  <c r="H6" i="1" s="1"/>
  <c r="J8" i="1"/>
  <c r="H8" i="1" s="1"/>
  <c r="J7" i="1"/>
  <c r="H7" i="1" s="1"/>
</calcChain>
</file>

<file path=xl/sharedStrings.xml><?xml version="1.0" encoding="utf-8"?>
<sst xmlns="http://schemas.openxmlformats.org/spreadsheetml/2006/main" count="27" uniqueCount="21">
  <si>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</si>
  <si>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</si>
  <si>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</si>
  <si>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</si>
  <si>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</si>
  <si>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</si>
  <si>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</si>
  <si>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</si>
  <si>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</si>
  <si>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</si>
  <si>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</si>
  <si>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</si>
  <si>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</si>
  <si>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</si>
  <si>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</si>
  <si>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</si>
  <si>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</si>
  <si>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</si>
  <si>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</si>
  <si>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Степновской СОШ на 2023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</si>
  <si>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№17/2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</si>
</sst>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0" xfId="0" applyNumberFormat="1" applyFont="1"/>
    <xf numFmtId="2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12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8" width="0" style="1" hidden="1" customWidth="1"/>
    <col min="9" max="9" width="15.28515625" style="1" hidden="1" customWidth="1"/>
    <col min="10" max="10" width="0" style="1" hidden="1" customWidth="1"/>
    <col min="11" max="11" width="12.5703125" style="1" hidden="1" customWidth="1"/>
    <col min="12" max="16384" width="9.140625" style="1"/>
  </cols>
  <sheetData>
    <row r="1" spans="1:11" ht="37.5" customHeight="1" x14ac:dyDescent="0.25">
      <c r="C1" s="2"/>
      <c r="E1" s="11"/>
      <c r="F1" s="20" t="s">
        <v>20</v>
      </c>
      <c r="G1" s="20"/>
    </row>
    <row r="2" spans="1:11" ht="72.75" customHeight="1" x14ac:dyDescent="0.25">
      <c r="A2" s="25" t="s">
        <v>19</v>
      </c>
      <c r="B2" s="26"/>
      <c r="C2" s="26"/>
      <c r="D2" s="26"/>
      <c r="E2" s="26"/>
      <c r="F2" s="26"/>
      <c r="G2" s="26"/>
    </row>
    <row r="3" spans="1:11" ht="24.75" customHeight="1" x14ac:dyDescent="0.25">
      <c r="A3" s="27" t="s">
        <v>0</v>
      </c>
      <c r="B3" s="28"/>
      <c r="C3" s="29" t="s">
        <v>1</v>
      </c>
      <c r="D3" s="29" t="s">
        <v>2</v>
      </c>
      <c r="E3" s="32" t="s">
        <v>3</v>
      </c>
      <c r="F3" s="29" t="s">
        <v>4</v>
      </c>
      <c r="G3" s="29" t="s">
        <v>5</v>
      </c>
    </row>
    <row r="4" spans="1:11" ht="120.75" customHeight="1" x14ac:dyDescent="0.25">
      <c r="A4" s="9" t="s">
        <v>6</v>
      </c>
      <c r="B4" s="9" t="s">
        <v>7</v>
      </c>
      <c r="C4" s="30"/>
      <c r="D4" s="31"/>
      <c r="E4" s="33"/>
      <c r="F4" s="30"/>
      <c r="G4" s="30"/>
    </row>
    <row r="5" spans="1:11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11" ht="83.25" customHeight="1" x14ac:dyDescent="0.25">
      <c r="A6" s="13" t="s">
        <v>10</v>
      </c>
      <c r="B6" s="6" t="s">
        <v>11</v>
      </c>
      <c r="C6" s="15">
        <v>127288.74436482086</v>
      </c>
      <c r="D6" s="8">
        <f>297+3+1+6</f>
        <v>307</v>
      </c>
      <c r="E6" s="10">
        <f>C6*D6</f>
        <v>39077644.520000003</v>
      </c>
      <c r="F6" s="10">
        <v>0</v>
      </c>
      <c r="G6" s="16">
        <f>E6</f>
        <v>39077644.520000003</v>
      </c>
      <c r="H6" s="1">
        <f>J6/307</f>
        <v>127288.74436482086</v>
      </c>
      <c r="I6" s="19">
        <f>307/782</f>
        <v>0.39258312020460356</v>
      </c>
      <c r="J6" s="1">
        <f>K6*0.4</f>
        <v>39077644.520000003</v>
      </c>
      <c r="K6" s="18">
        <f>I13-I9-I10-I11-I12</f>
        <v>97694111.300000012</v>
      </c>
    </row>
    <row r="7" spans="1:11" ht="87" customHeight="1" x14ac:dyDescent="0.25">
      <c r="A7" s="13" t="s">
        <v>10</v>
      </c>
      <c r="B7" s="7" t="s">
        <v>12</v>
      </c>
      <c r="C7" s="15">
        <v>123877.2592853026</v>
      </c>
      <c r="D7" s="8">
        <f>323+4+20</f>
        <v>347</v>
      </c>
      <c r="E7" s="10">
        <f t="shared" ref="E7:E12" si="0">C7*D7</f>
        <v>42985408.972000003</v>
      </c>
      <c r="F7" s="10">
        <v>0</v>
      </c>
      <c r="G7" s="16">
        <f t="shared" ref="G7:G12" si="1">E7</f>
        <v>42985408.972000003</v>
      </c>
      <c r="H7" s="1">
        <f>J7/347</f>
        <v>123877.2592853026</v>
      </c>
      <c r="I7" s="19">
        <f>347/782</f>
        <v>0.44373401534526852</v>
      </c>
      <c r="J7" s="1">
        <f>K6*0.44</f>
        <v>42985408.972000003</v>
      </c>
      <c r="K7" s="1">
        <f>307+347+128</f>
        <v>782</v>
      </c>
    </row>
    <row r="8" spans="1:11" ht="77.25" customHeight="1" x14ac:dyDescent="0.25">
      <c r="A8" s="13" t="s">
        <v>10</v>
      </c>
      <c r="B8" s="7" t="s">
        <v>13</v>
      </c>
      <c r="C8" s="15">
        <v>122117.63912500002</v>
      </c>
      <c r="D8" s="8">
        <f>51+77</f>
        <v>128</v>
      </c>
      <c r="E8" s="10">
        <f t="shared" si="0"/>
        <v>15631057.808000002</v>
      </c>
      <c r="F8" s="10">
        <v>0</v>
      </c>
      <c r="G8" s="16">
        <f t="shared" si="1"/>
        <v>15631057.808000002</v>
      </c>
      <c r="H8" s="1">
        <f>J8/128</f>
        <v>122117.63912500002</v>
      </c>
      <c r="I8" s="19">
        <f>128/782</f>
        <v>0.16368286445012789</v>
      </c>
      <c r="J8" s="1">
        <f>K6*0.16</f>
        <v>15631057.808000002</v>
      </c>
      <c r="K8" s="1">
        <f>39+44+16</f>
        <v>99</v>
      </c>
    </row>
    <row r="9" spans="1:11" ht="62.25" customHeight="1" x14ac:dyDescent="0.25">
      <c r="A9" s="13" t="s">
        <v>10</v>
      </c>
      <c r="B9" s="7" t="s">
        <v>18</v>
      </c>
      <c r="C9" s="15">
        <v>12597.442734026747</v>
      </c>
      <c r="D9" s="8">
        <f>303+313+57</f>
        <v>673</v>
      </c>
      <c r="E9" s="10">
        <f t="shared" si="0"/>
        <v>8478078.9600000009</v>
      </c>
      <c r="F9" s="10">
        <v>0</v>
      </c>
      <c r="G9" s="16">
        <f t="shared" si="1"/>
        <v>8478078.9600000009</v>
      </c>
      <c r="H9" s="1">
        <f>I9/673</f>
        <v>12597.442734026747</v>
      </c>
      <c r="I9" s="17">
        <v>8478078.9600000009</v>
      </c>
    </row>
    <row r="10" spans="1:11" ht="61.5" customHeight="1" x14ac:dyDescent="0.25">
      <c r="A10" s="13" t="s">
        <v>10</v>
      </c>
      <c r="B10" s="7" t="s">
        <v>17</v>
      </c>
      <c r="C10" s="15">
        <v>111021.88235294117</v>
      </c>
      <c r="D10" s="8">
        <v>17</v>
      </c>
      <c r="E10" s="10">
        <f t="shared" si="0"/>
        <v>1887372</v>
      </c>
      <c r="F10" s="10">
        <v>0</v>
      </c>
      <c r="G10" s="16">
        <f t="shared" si="1"/>
        <v>1887372</v>
      </c>
      <c r="H10" s="1">
        <f>I10/17</f>
        <v>111021.88235294117</v>
      </c>
      <c r="I10" s="18">
        <f>G10</f>
        <v>1887372</v>
      </c>
    </row>
    <row r="11" spans="1:11" ht="48" customHeight="1" x14ac:dyDescent="0.25">
      <c r="A11" s="13" t="s">
        <v>10</v>
      </c>
      <c r="B11" s="7" t="s">
        <v>14</v>
      </c>
      <c r="C11" s="15">
        <v>6615.7261410788378</v>
      </c>
      <c r="D11" s="8">
        <v>482</v>
      </c>
      <c r="E11" s="10">
        <f t="shared" si="0"/>
        <v>3188780</v>
      </c>
      <c r="F11" s="10">
        <v>0</v>
      </c>
      <c r="G11" s="16">
        <f t="shared" si="1"/>
        <v>3188780</v>
      </c>
      <c r="H11" s="1">
        <f>I11/482</f>
        <v>6615.7261410788378</v>
      </c>
      <c r="I11" s="1">
        <v>3188780</v>
      </c>
    </row>
    <row r="12" spans="1:11" ht="69" customHeight="1" x14ac:dyDescent="0.25">
      <c r="A12" s="13" t="s">
        <v>10</v>
      </c>
      <c r="B12" s="7" t="s">
        <v>15</v>
      </c>
      <c r="C12" s="15">
        <v>4788.9449999999997</v>
      </c>
      <c r="D12" s="8">
        <v>96</v>
      </c>
      <c r="E12" s="10">
        <f t="shared" si="0"/>
        <v>459738.72</v>
      </c>
      <c r="F12" s="10">
        <v>0</v>
      </c>
      <c r="G12" s="16">
        <f t="shared" si="1"/>
        <v>459738.72</v>
      </c>
      <c r="H12" s="1">
        <f>I12/96</f>
        <v>4788.9449999999997</v>
      </c>
      <c r="I12" s="1">
        <v>459738.72</v>
      </c>
    </row>
    <row r="13" spans="1:11" ht="18.75" customHeight="1" x14ac:dyDescent="0.25">
      <c r="A13" s="21" t="s">
        <v>16</v>
      </c>
      <c r="B13" s="22"/>
      <c r="C13" s="23"/>
      <c r="D13" s="23"/>
      <c r="E13" s="23"/>
      <c r="F13" s="24"/>
      <c r="G13" s="14">
        <f>SUM(G6:G12)</f>
        <v>111708080.98000002</v>
      </c>
      <c r="I13" s="1">
        <v>111708080.98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2019-01-31T09:34:39Z</cp:lastPrinted>
  <dcterms:created xsi:type="dcterms:W3CDTF">2019-01-31T09:34:29Z</dcterms:created>
  <dcterms:modified xsi:type="dcterms:W3CDTF">2024-02-26T14:50:11Z</dcterms:modified>
</cp:coreProperties>
</file>