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Сахаптинская СОШ" sheetId="1" r:id="rId1"/>
  </sheets>
  <definedNames>
    <definedName name="_xlnm.Print_Area" localSheetId="0">'Сахаптинская СОШ'!$A$1:$L$14</definedName>
  </definedNames>
  <calcPr calcId="144525"/>
</workbook>
</file>

<file path=xl/calcChain.xml><?xml version="1.0" encoding="utf-8"?>
<calcChain xmlns="http://schemas.openxmlformats.org/spreadsheetml/2006/main">
  <c r="J9" i="1" l="1"/>
  <c r="L9" i="1"/>
  <c r="H13" i="1"/>
  <c r="H12" i="1"/>
  <c r="H10" i="1"/>
  <c r="I9" i="1"/>
  <c r="I8" i="1"/>
  <c r="I7" i="1"/>
  <c r="H6" i="1"/>
  <c r="L8" i="1"/>
  <c r="E6" i="1" l="1"/>
  <c r="G6" i="1" s="1"/>
  <c r="E7" i="1"/>
  <c r="G7" i="1" s="1"/>
  <c r="E8" i="1"/>
  <c r="G8" i="1" s="1"/>
  <c r="E9" i="1"/>
  <c r="G9" i="1" s="1"/>
  <c r="E10" i="1"/>
  <c r="G10" i="1" s="1"/>
  <c r="E11" i="1"/>
  <c r="G11" i="1" s="1"/>
  <c r="K11" i="1" s="1"/>
  <c r="E12" i="1"/>
  <c r="G12" i="1" s="1"/>
  <c r="E13" i="1"/>
  <c r="G13" i="1" s="1"/>
  <c r="H11" i="1" l="1"/>
  <c r="L7" i="1"/>
  <c r="G14" i="1"/>
  <c r="D10" i="1"/>
  <c r="H9" i="1" l="1"/>
  <c r="J7" i="1"/>
  <c r="H7" i="1" s="1"/>
  <c r="J8" i="1"/>
  <c r="H8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<sst xmlns="http://schemas.openxmlformats.org/spreadsheetml/2006/main" count="29" uniqueCount="22">
  <si>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</si>
  <si>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</si>
  <si>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</si>
  <si>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</si>
  <si>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</si>
  <si>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</si>
  <si>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</si>
  <si>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</si>
  <si>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</si>
  <si>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</si>
  <si>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</si>
  <si>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</si>
  <si>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</si>
  <si>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</si>
  <si>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</si>
  <si>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</si>
  <si>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</si>
  <si>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</si>
  <si>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</si>
  <si>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</si>
  <si>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Сахаптинская СОШ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</si>
  <si>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№17/4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</si>
</sst>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2" fontId="10" fillId="0" borderId="8" xfId="1" applyNumberFormat="1" applyFont="1" applyBorder="1" applyAlignment="1" applyProtection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" fillId="0" borderId="0" xfId="0" applyNumberFormat="1" applyFont="1"/>
    <xf numFmtId="2" fontId="1" fillId="0" borderId="0" xfId="0" applyNumberFormat="1" applyFont="1"/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view="pageBreakPreview" topLeftCell="B1" zoomScaleNormal="100" zoomScaleSheetLayoutView="100" workbookViewId="0">
      <selection activeCell="F1" sqref="F1:G1"/>
    </sheetView>
  </sheetViews>
  <sheetFormatPr defaultRowHeight="15" x14ac:dyDescent="0.25"/>
  <cols>
    <col min="1" max="1" width="8.85546875" style="8" customWidth="1"/>
    <col min="2" max="2" width="33.7109375" style="1" customWidth="1"/>
    <col min="3" max="3" width="19.28515625" style="1" customWidth="1"/>
    <col min="4" max="4" width="17.7109375" style="8" customWidth="1"/>
    <col min="5" max="5" width="18.85546875" style="1" customWidth="1"/>
    <col min="6" max="6" width="22.28515625" style="1" customWidth="1"/>
    <col min="7" max="7" width="17.28515625" style="1" customWidth="1"/>
    <col min="8" max="8" width="0" style="1" hidden="1" customWidth="1"/>
    <col min="9" max="9" width="12.42578125" style="1" hidden="1" customWidth="1"/>
    <col min="10" max="10" width="0" style="1" hidden="1" customWidth="1"/>
    <col min="11" max="11" width="11.5703125" style="1" hidden="1" customWidth="1"/>
    <col min="12" max="12" width="12.5703125" style="1" hidden="1" customWidth="1"/>
    <col min="13" max="16384" width="9.140625" style="1"/>
  </cols>
  <sheetData>
    <row r="1" spans="1:12" ht="37.5" customHeight="1" x14ac:dyDescent="0.25">
      <c r="C1" s="2"/>
      <c r="E1" s="9"/>
      <c r="F1" s="19" t="s">
        <v>21</v>
      </c>
      <c r="G1" s="19"/>
    </row>
    <row r="2" spans="1:12" ht="72.75" customHeight="1" x14ac:dyDescent="0.25">
      <c r="A2" s="24" t="s">
        <v>20</v>
      </c>
      <c r="B2" s="25"/>
      <c r="C2" s="25"/>
      <c r="D2" s="25"/>
      <c r="E2" s="25"/>
      <c r="F2" s="25"/>
      <c r="G2" s="25"/>
    </row>
    <row r="3" spans="1:12" ht="24.75" customHeight="1" x14ac:dyDescent="0.25">
      <c r="A3" s="26" t="s">
        <v>0</v>
      </c>
      <c r="B3" s="27"/>
      <c r="C3" s="28" t="s">
        <v>1</v>
      </c>
      <c r="D3" s="28" t="s">
        <v>2</v>
      </c>
      <c r="E3" s="31" t="s">
        <v>3</v>
      </c>
      <c r="F3" s="28" t="s">
        <v>4</v>
      </c>
      <c r="G3" s="28" t="s">
        <v>5</v>
      </c>
    </row>
    <row r="4" spans="1:12" ht="120.75" customHeight="1" x14ac:dyDescent="0.25">
      <c r="A4" s="7" t="s">
        <v>6</v>
      </c>
      <c r="B4" s="7" t="s">
        <v>7</v>
      </c>
      <c r="C4" s="29"/>
      <c r="D4" s="30"/>
      <c r="E4" s="32"/>
      <c r="F4" s="29"/>
      <c r="G4" s="29"/>
    </row>
    <row r="5" spans="1:12" s="4" customFormat="1" ht="22.5" customHeight="1" x14ac:dyDescent="0.25">
      <c r="A5" s="7">
        <v>1</v>
      </c>
      <c r="B5" s="3">
        <v>2</v>
      </c>
      <c r="C5" s="3">
        <v>3</v>
      </c>
      <c r="D5" s="10">
        <v>4</v>
      </c>
      <c r="E5" s="3" t="s">
        <v>8</v>
      </c>
      <c r="F5" s="3">
        <v>6</v>
      </c>
      <c r="G5" s="3" t="s">
        <v>9</v>
      </c>
    </row>
    <row r="6" spans="1:12" s="4" customFormat="1" ht="73.5" customHeight="1" x14ac:dyDescent="0.25">
      <c r="A6" s="7" t="s">
        <v>10</v>
      </c>
      <c r="B6" s="10" t="s">
        <v>17</v>
      </c>
      <c r="C6" s="12">
        <v>151190.26923076899</v>
      </c>
      <c r="D6" s="13">
        <v>52</v>
      </c>
      <c r="E6" s="14">
        <f t="shared" ref="E6:E12" si="0">C6*D6</f>
        <v>7861893.999999987</v>
      </c>
      <c r="F6" s="16">
        <v>0</v>
      </c>
      <c r="G6" s="14">
        <f>E6</f>
        <v>7861893.999999987</v>
      </c>
      <c r="H6" s="4">
        <f>K6/52</f>
        <v>151190.26923076922</v>
      </c>
      <c r="K6" s="4">
        <v>7861894</v>
      </c>
    </row>
    <row r="7" spans="1:12" ht="84.75" customHeight="1" x14ac:dyDescent="0.25">
      <c r="A7" s="7" t="s">
        <v>10</v>
      </c>
      <c r="B7" s="5" t="s">
        <v>11</v>
      </c>
      <c r="C7" s="12">
        <v>206173.37461499998</v>
      </c>
      <c r="D7" s="14">
        <v>60</v>
      </c>
      <c r="E7" s="14">
        <f t="shared" si="0"/>
        <v>12370402.476899998</v>
      </c>
      <c r="F7" s="14">
        <v>0</v>
      </c>
      <c r="G7" s="14">
        <f t="shared" ref="G7:G13" si="1">E7</f>
        <v>12370402.476899998</v>
      </c>
      <c r="H7" s="1">
        <f>J7/60</f>
        <v>206173.37461499998</v>
      </c>
      <c r="I7" s="18">
        <f>60/128</f>
        <v>0.46875</v>
      </c>
      <c r="J7" s="1">
        <f>L7*0.47</f>
        <v>12370402.476899998</v>
      </c>
      <c r="L7" s="17">
        <f>I14-K6-K10-K11-K12-K13</f>
        <v>26320005.27</v>
      </c>
    </row>
    <row r="8" spans="1:12" ht="74.25" customHeight="1" x14ac:dyDescent="0.25">
      <c r="A8" s="7" t="s">
        <v>10</v>
      </c>
      <c r="B8" s="6" t="s">
        <v>12</v>
      </c>
      <c r="C8" s="12">
        <v>204206.93743965519</v>
      </c>
      <c r="D8" s="14">
        <v>58</v>
      </c>
      <c r="E8" s="14">
        <f t="shared" si="0"/>
        <v>11844002.3715</v>
      </c>
      <c r="F8" s="14">
        <v>0</v>
      </c>
      <c r="G8" s="14">
        <f t="shared" si="1"/>
        <v>11844002.3715</v>
      </c>
      <c r="H8" s="1">
        <f>J8/58</f>
        <v>204206.93743965519</v>
      </c>
      <c r="I8" s="18">
        <f>58/128</f>
        <v>0.453125</v>
      </c>
      <c r="J8" s="1">
        <f>L7*0.45</f>
        <v>11844002.3715</v>
      </c>
      <c r="L8" s="1">
        <f>60+58+10</f>
        <v>128</v>
      </c>
    </row>
    <row r="9" spans="1:12" ht="71.25" customHeight="1" x14ac:dyDescent="0.25">
      <c r="A9" s="7" t="s">
        <v>10</v>
      </c>
      <c r="B9" s="6" t="s">
        <v>13</v>
      </c>
      <c r="C9" s="12">
        <v>210560.04216000001</v>
      </c>
      <c r="D9" s="14">
        <v>10</v>
      </c>
      <c r="E9" s="14">
        <f t="shared" si="0"/>
        <v>2105600.4216</v>
      </c>
      <c r="F9" s="14">
        <v>0</v>
      </c>
      <c r="G9" s="14">
        <f t="shared" si="1"/>
        <v>2105600.4216</v>
      </c>
      <c r="H9" s="1">
        <f>J9/10</f>
        <v>210560.04216000001</v>
      </c>
      <c r="I9" s="18">
        <f>10/128</f>
        <v>7.8125E-2</v>
      </c>
      <c r="J9" s="1">
        <f>L7*0.08</f>
        <v>2105600.4216</v>
      </c>
      <c r="L9" s="1">
        <f>47+45+8</f>
        <v>100</v>
      </c>
    </row>
    <row r="10" spans="1:12" ht="62.25" customHeight="1" x14ac:dyDescent="0.25">
      <c r="A10" s="7" t="s">
        <v>10</v>
      </c>
      <c r="B10" s="6" t="s">
        <v>19</v>
      </c>
      <c r="C10" s="12">
        <v>25505.042016806721</v>
      </c>
      <c r="D10" s="14">
        <f>55+55+9</f>
        <v>119</v>
      </c>
      <c r="E10" s="14">
        <f t="shared" si="0"/>
        <v>3035100</v>
      </c>
      <c r="F10" s="14">
        <v>0</v>
      </c>
      <c r="G10" s="14">
        <f t="shared" si="1"/>
        <v>3035100</v>
      </c>
      <c r="H10" s="1">
        <f>K10/119</f>
        <v>25505.042016806721</v>
      </c>
      <c r="K10" s="1">
        <v>3035100</v>
      </c>
    </row>
    <row r="11" spans="1:12" ht="68.25" customHeight="1" x14ac:dyDescent="0.25">
      <c r="A11" s="7" t="s">
        <v>10</v>
      </c>
      <c r="B11" s="6" t="s">
        <v>18</v>
      </c>
      <c r="C11" s="12">
        <v>71032.085999999996</v>
      </c>
      <c r="D11" s="14">
        <v>55</v>
      </c>
      <c r="E11" s="14">
        <f t="shared" si="0"/>
        <v>3906764.73</v>
      </c>
      <c r="F11" s="14">
        <v>0</v>
      </c>
      <c r="G11" s="14">
        <f t="shared" si="1"/>
        <v>3906764.73</v>
      </c>
      <c r="H11" s="1">
        <f>K11/55</f>
        <v>71032.085999999996</v>
      </c>
      <c r="K11" s="17">
        <f>G11</f>
        <v>3906764.73</v>
      </c>
    </row>
    <row r="12" spans="1:12" ht="48" customHeight="1" x14ac:dyDescent="0.25">
      <c r="A12" s="7" t="s">
        <v>10</v>
      </c>
      <c r="B12" s="6" t="s">
        <v>14</v>
      </c>
      <c r="C12" s="12">
        <v>5388</v>
      </c>
      <c r="D12" s="14">
        <v>110</v>
      </c>
      <c r="E12" s="14">
        <f t="shared" si="0"/>
        <v>592680</v>
      </c>
      <c r="F12" s="15">
        <v>0</v>
      </c>
      <c r="G12" s="14">
        <f t="shared" si="1"/>
        <v>592680</v>
      </c>
      <c r="H12" s="1">
        <f>K12/110</f>
        <v>5388</v>
      </c>
      <c r="K12" s="1">
        <v>592680</v>
      </c>
    </row>
    <row r="13" spans="1:12" ht="69" customHeight="1" x14ac:dyDescent="0.25">
      <c r="A13" s="7" t="s">
        <v>10</v>
      </c>
      <c r="B13" s="6" t="s">
        <v>15</v>
      </c>
      <c r="C13" s="12">
        <v>3498.0120000000002</v>
      </c>
      <c r="D13" s="14">
        <v>50</v>
      </c>
      <c r="E13" s="14">
        <f>C13*D13</f>
        <v>174900.6</v>
      </c>
      <c r="F13" s="14">
        <v>0</v>
      </c>
      <c r="G13" s="14">
        <f t="shared" si="1"/>
        <v>174900.6</v>
      </c>
      <c r="H13" s="1">
        <f>K13/50</f>
        <v>3498.0120000000002</v>
      </c>
      <c r="K13" s="1">
        <v>174900.6</v>
      </c>
    </row>
    <row r="14" spans="1:12" ht="18.75" customHeight="1" x14ac:dyDescent="0.25">
      <c r="A14" s="20" t="s">
        <v>16</v>
      </c>
      <c r="B14" s="21"/>
      <c r="C14" s="22"/>
      <c r="D14" s="22"/>
      <c r="E14" s="22"/>
      <c r="F14" s="23"/>
      <c r="G14" s="11">
        <f>SUM(G6:G13)</f>
        <v>41891344.599999987</v>
      </c>
      <c r="I14" s="1">
        <v>41891344.600000001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Сахаптинская СОШ</vt:lpstr>
      <vt:lpstr>'Сахаптинская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2019-01-31T09:34:14Z</cp:lastPrinted>
  <dcterms:created xsi:type="dcterms:W3CDTF">2019-01-31T09:34:06Z</dcterms:created>
  <dcterms:modified xsi:type="dcterms:W3CDTF">2024-02-26T14:48:30Z</dcterms:modified>
</cp:coreProperties>
</file>